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737" firstSheet="1" activeTab="3"/>
  </bookViews>
  <sheets>
    <sheet name="cobrança" sheetId="1" state="hidden" r:id="rId1"/>
    <sheet name="RESULTADOS" sheetId="2" r:id="rId2"/>
    <sheet name="RESULTADO EQUIPE" sheetId="3" r:id="rId3"/>
    <sheet name="PREMIAÇÃO" sheetId="4" r:id="rId4"/>
  </sheets>
  <definedNames>
    <definedName name="_xlnm.Print_Area" localSheetId="0">'cobrança'!$A$1:$F$91</definedName>
    <definedName name="_xlnm.Print_Area" localSheetId="3">'PREMIAÇÃO'!$A$1:$H$63</definedName>
    <definedName name="_xlnm.Print_Area" localSheetId="2">'RESULTADO EQUIPE'!$B$1:$O$31</definedName>
    <definedName name="_xlnm.Print_Area" localSheetId="1">'RESULTADOS'!$A$4:$AD$97</definedName>
  </definedNames>
  <calcPr fullCalcOnLoad="1"/>
</workbook>
</file>

<file path=xl/sharedStrings.xml><?xml version="1.0" encoding="utf-8"?>
<sst xmlns="http://schemas.openxmlformats.org/spreadsheetml/2006/main" count="445" uniqueCount="259">
  <si>
    <t>INDEX</t>
  </si>
  <si>
    <t>NOME</t>
  </si>
  <si>
    <t>BEST GOLF Graciosa Coutry Club</t>
  </si>
  <si>
    <t>Rosilene Sciarra   23.6 / 23</t>
  </si>
  <si>
    <t>Cleide Dombroski  27.0 / 27</t>
  </si>
  <si>
    <t>Michele Krause  27.5 / 28</t>
  </si>
  <si>
    <t>Ana Carolina Faraco  35.1 / 36</t>
  </si>
  <si>
    <t>Juliane Coraiola   44.6 / 36</t>
  </si>
  <si>
    <t>Monika Voswinckel   23.7 / 23</t>
  </si>
  <si>
    <t>Marisa Leal   21.9 / 22</t>
  </si>
  <si>
    <t>Angela Ninno Leite  16.0 / 15</t>
  </si>
  <si>
    <t>Vanda Hauer   30.4 / 31</t>
  </si>
  <si>
    <t xml:space="preserve">Monica Belich   39.9 / 36 </t>
  </si>
  <si>
    <t>Gilka Feres   26.0 / 26</t>
  </si>
  <si>
    <t>Nilma Ribeiro 23.5 / 23</t>
  </si>
  <si>
    <t>Fernanda Feres 17.2 / 16</t>
  </si>
  <si>
    <t>Roberta Comodo  6.3 / 5</t>
  </si>
  <si>
    <t>Maite Chiodini  21.7 / 21</t>
  </si>
  <si>
    <t>Flora Atherino  23.3 / 23 joga com Olga</t>
  </si>
  <si>
    <t>Suilan Bianeck   27.6 / 28</t>
  </si>
  <si>
    <t>Ana Carolina Dalcanale  28.3 / 28</t>
  </si>
  <si>
    <t>Lidiane Romano  41.8 / 36</t>
  </si>
  <si>
    <t>Luciana Martins Pinto  34.7 / 35</t>
  </si>
  <si>
    <t xml:space="preserve">Rafaela Pilagalo  18.3 / 18 </t>
  </si>
  <si>
    <t>Daniela Tahira  32.4 / 33</t>
  </si>
  <si>
    <t>Neusa Moro  22.8 / 23</t>
  </si>
  <si>
    <t>Tanya Melo   32.6 / 33</t>
  </si>
  <si>
    <t>Rasana Wansem   27.7 / 28</t>
  </si>
  <si>
    <t>Marta Rizzo   23.7 / 23</t>
  </si>
  <si>
    <t>Barbara Leal   32.4 / 33</t>
  </si>
  <si>
    <t>Simone Oliveira   26.3 / 26</t>
  </si>
  <si>
    <t>Fernanda Roccon   13.4 / 12</t>
  </si>
  <si>
    <t>Mariza Gomes   21.4 / 21</t>
  </si>
  <si>
    <t>Denise Bittencourt   20.0 / 19</t>
  </si>
  <si>
    <t>Susana Goyaneche   20.5 / 20</t>
  </si>
  <si>
    <t>Diva Mercer   23.5 / 23</t>
  </si>
  <si>
    <t>Arlete Sermannn  15.6 / 15</t>
  </si>
  <si>
    <t>Adriane Galego Mercer   15.0 / 14</t>
  </si>
  <si>
    <t>Adriana Mello  16.0 / 15</t>
  </si>
  <si>
    <t>Vera Nagano   20.5 / 20</t>
  </si>
  <si>
    <t>Marcia Ap. da Silva   37.7 / 31</t>
  </si>
  <si>
    <t>Sonia Kim   29.7 / 30</t>
  </si>
  <si>
    <t>Victoria Jung  18.6 / 18</t>
  </si>
  <si>
    <t>Angela Chung   25.3 / 25</t>
  </si>
  <si>
    <t>Zenilda de Souza  11.8 / 11</t>
  </si>
  <si>
    <t>Tatsue Kamogawa   31.7 / 32</t>
  </si>
  <si>
    <t>Amelia Azuma   21.4 / 21</t>
  </si>
  <si>
    <t>Tissako Hara   19.0 / 18</t>
  </si>
  <si>
    <t>Adriana Toledo  16.0 / 15</t>
  </si>
  <si>
    <t>Amelia Fujihara  13.8 / 13</t>
  </si>
  <si>
    <t>Cleia Conrado  47.2 / 36</t>
  </si>
  <si>
    <t>Ivanilde Barreto  26.5 / 26</t>
  </si>
  <si>
    <t>à vista</t>
  </si>
  <si>
    <t>Regiane Koyama  15.4 / 15</t>
  </si>
  <si>
    <t>Joana Silva  22.3 / 22</t>
  </si>
  <si>
    <t>Keda Ivanchechen  31.9 / 32</t>
  </si>
  <si>
    <t>Rassana Marine   21.5 / 27</t>
  </si>
  <si>
    <t>Olga Hieda   21.5 / 21</t>
  </si>
  <si>
    <t>Elise Sasaki  27.1 / 27</t>
  </si>
  <si>
    <t>Janete Gondaski  30.7 / 31</t>
  </si>
  <si>
    <t>Celina Olda   20.0 / 19</t>
  </si>
  <si>
    <t>Ivone Namikawa  29.7 / 30</t>
  </si>
  <si>
    <t>Elza Yamamoto  24.5 / 24</t>
  </si>
  <si>
    <t>Leila Bernadi  18.3 / 18</t>
  </si>
  <si>
    <t>Lucia Sumikawa  18.7 / 18</t>
  </si>
  <si>
    <t>Eli Mariot   23.0 / 23</t>
  </si>
  <si>
    <t>Eva Damazio  24.8 / 25</t>
  </si>
  <si>
    <t>Vania Milani  32.5 / 33</t>
  </si>
  <si>
    <t>Walquiria Ponath   29.3 / 30</t>
  </si>
  <si>
    <t>Eliza Coral   12.2 / 11</t>
  </si>
  <si>
    <t>Valderez dos Santos   22.6 / 22</t>
  </si>
  <si>
    <t>Karina Schiochet   17.1 / 16</t>
  </si>
  <si>
    <t>Karin Cidral Costa  23.5 / 23</t>
  </si>
  <si>
    <t xml:space="preserve">no dia </t>
  </si>
  <si>
    <t>Teruo Tamura</t>
  </si>
  <si>
    <t xml:space="preserve">Mariza Gomes </t>
  </si>
  <si>
    <t>Diva Mercer</t>
  </si>
  <si>
    <t>Walquiria Ponath</t>
  </si>
  <si>
    <t>Cleide Dombroski</t>
  </si>
  <si>
    <t>Luciana Martins Pinto</t>
  </si>
  <si>
    <t>Maite Chiodini</t>
  </si>
  <si>
    <t>Lidiane Romano</t>
  </si>
  <si>
    <t>Beatriz Kormann</t>
  </si>
  <si>
    <t xml:space="preserve">Naiara da Costa  </t>
  </si>
  <si>
    <t xml:space="preserve">Ana Teresa Braz </t>
  </si>
  <si>
    <t>Solange Arnizaut  26.6 / 26 com amiga</t>
  </si>
  <si>
    <t>Regina Bertoldi  35.6 / 36</t>
  </si>
  <si>
    <t>Elisa Tamura  32.6 / 33</t>
  </si>
  <si>
    <t>Elia D`Agnoluzzo</t>
  </si>
  <si>
    <t>Carla Richter</t>
  </si>
  <si>
    <t>devolvido 28/10</t>
  </si>
  <si>
    <t>Roberta Comodo</t>
  </si>
  <si>
    <t>Angela Ninno Leite</t>
  </si>
  <si>
    <t xml:space="preserve">Fernanda Feres </t>
  </si>
  <si>
    <t>Neusa Moro</t>
  </si>
  <si>
    <t xml:space="preserve">Gilka Feres </t>
  </si>
  <si>
    <t>Raquel Dombroski</t>
  </si>
  <si>
    <t>Rosilene Sciarra</t>
  </si>
  <si>
    <t>Eliane Regina Bertoldi</t>
  </si>
  <si>
    <t>Michele Krause</t>
  </si>
  <si>
    <t>Ana Carolina Faraco</t>
  </si>
  <si>
    <t>Juliane Coraiola</t>
  </si>
  <si>
    <t xml:space="preserve">Marisa Leal </t>
  </si>
  <si>
    <t>Daniela Tahira</t>
  </si>
  <si>
    <t>Vera Nagano</t>
  </si>
  <si>
    <t>Marcia Aparecida da Silva</t>
  </si>
  <si>
    <t>Sonia Kim</t>
  </si>
  <si>
    <t>Victoria Jung</t>
  </si>
  <si>
    <t>Angela Chung</t>
  </si>
  <si>
    <t xml:space="preserve">Zenilda de Souza </t>
  </si>
  <si>
    <t>Tatsue Kamogawa</t>
  </si>
  <si>
    <t>Elisa Tamura</t>
  </si>
  <si>
    <t xml:space="preserve">Amelia Azuma </t>
  </si>
  <si>
    <t>Amelia Fujihara</t>
  </si>
  <si>
    <t>Adriana Toledo</t>
  </si>
  <si>
    <t>Cleia Conrado</t>
  </si>
  <si>
    <t>Ivanilde Barreto</t>
  </si>
  <si>
    <t>Rosana Moura</t>
  </si>
  <si>
    <t>Vanda Hauer</t>
  </si>
  <si>
    <t xml:space="preserve">Monica Belich </t>
  </si>
  <si>
    <t>Nilma Ribeiro</t>
  </si>
  <si>
    <t>Flora Atherino</t>
  </si>
  <si>
    <t>Solange Arnizaut</t>
  </si>
  <si>
    <t>Suilan Bianeck</t>
  </si>
  <si>
    <t>Ana Carolina Dalcanale</t>
  </si>
  <si>
    <t>Ana Teresa Braz</t>
  </si>
  <si>
    <t>Fernanda Roccon</t>
  </si>
  <si>
    <t>Denise Bittencourt</t>
  </si>
  <si>
    <t>Susana Goyaneche</t>
  </si>
  <si>
    <t>Adriane Galego Mercer</t>
  </si>
  <si>
    <t xml:space="preserve">Barbara Leal </t>
  </si>
  <si>
    <t>Elia D' Agnoluzzo</t>
  </si>
  <si>
    <t>Regiane Koyama</t>
  </si>
  <si>
    <t xml:space="preserve">Joana Silva </t>
  </si>
  <si>
    <t>Olga Hiega</t>
  </si>
  <si>
    <t>Rossana Marini</t>
  </si>
  <si>
    <t>Janete Gondaski</t>
  </si>
  <si>
    <t>Elza Yamamoto</t>
  </si>
  <si>
    <t>Leila Bernadi</t>
  </si>
  <si>
    <t>Lucia Sumikawa</t>
  </si>
  <si>
    <t>Eva Damazio</t>
  </si>
  <si>
    <t>Vania Milani</t>
  </si>
  <si>
    <t>Eliza Coral</t>
  </si>
  <si>
    <t>Karina Schiochet</t>
  </si>
  <si>
    <t>Tanya Mello</t>
  </si>
  <si>
    <t>Adriana Melo</t>
  </si>
  <si>
    <t>Rosana Wamsen</t>
  </si>
  <si>
    <t>Valderez dos Santos</t>
  </si>
  <si>
    <t xml:space="preserve">Karin Cidral da Costa </t>
  </si>
  <si>
    <t>Carla de Richter</t>
  </si>
  <si>
    <t>Categoria Scratch</t>
  </si>
  <si>
    <t>CIRCUITO BEST GOLF FEMININO 2022</t>
  </si>
  <si>
    <t>1º lugar</t>
  </si>
  <si>
    <t>2º lugar</t>
  </si>
  <si>
    <t>3º lugar</t>
  </si>
  <si>
    <t>Categoria index ate 16,0</t>
  </si>
  <si>
    <t>Categoria 16,1 a 23,7</t>
  </si>
  <si>
    <t>Juliane Mercer</t>
  </si>
  <si>
    <t xml:space="preserve">Naira Costa </t>
  </si>
  <si>
    <t>Roselaine Catarino</t>
  </si>
  <si>
    <t>Eliane Monica Slaviero</t>
  </si>
  <si>
    <t>Mirian Joice Gianello</t>
  </si>
  <si>
    <t>mirian joice</t>
  </si>
  <si>
    <t>juliane mercer rezende</t>
  </si>
  <si>
    <t>devolvido 08/11</t>
  </si>
  <si>
    <t>isenta</t>
  </si>
  <si>
    <t>Rosana Moura  25.3 / 25  j</t>
  </si>
  <si>
    <t xml:space="preserve">Raquel Domdroski   19.6 / 25 </t>
  </si>
  <si>
    <t>DEVOLUÇOES</t>
  </si>
  <si>
    <t>desiti</t>
  </si>
  <si>
    <t>CLUBE</t>
  </si>
  <si>
    <t>HD</t>
  </si>
  <si>
    <t>AGC</t>
  </si>
  <si>
    <t>GCC</t>
  </si>
  <si>
    <t>CC</t>
  </si>
  <si>
    <t>JCC</t>
  </si>
  <si>
    <t>PGGC</t>
  </si>
  <si>
    <t>SMCC</t>
  </si>
  <si>
    <t>CGV</t>
  </si>
  <si>
    <t>Simone de Oliveira</t>
  </si>
  <si>
    <t>COURSE HCP</t>
  </si>
  <si>
    <t>SLOPE RATING</t>
  </si>
  <si>
    <t>PAR</t>
  </si>
  <si>
    <t>ÍNDEX ATÉ 16 - GROSS</t>
  </si>
  <si>
    <t>ÍNDEX 16,1 A 23,7 - NET</t>
  </si>
  <si>
    <t>ÍNDEX  23,8 A 35,7 - NET</t>
  </si>
  <si>
    <t>1V</t>
  </si>
  <si>
    <t>2V</t>
  </si>
  <si>
    <t>GROSS</t>
  </si>
  <si>
    <t>NET</t>
  </si>
  <si>
    <t>pos</t>
  </si>
  <si>
    <t>CIRCUITO BEST GOLF - 4° ETAPA - GCC - 10/11/2022</t>
  </si>
  <si>
    <t>ÍNDEX ATÉ 16 - NET</t>
  </si>
  <si>
    <t>Equipe: Alphaville Graciosa</t>
  </si>
  <si>
    <t>Gross</t>
  </si>
  <si>
    <t>até  16</t>
  </si>
  <si>
    <t>16,1 a 23,7</t>
  </si>
  <si>
    <t>TOTAL</t>
  </si>
  <si>
    <t>Equipe: Graciosa Country Club</t>
  </si>
  <si>
    <t>Equipe: Confederação Clubes Associados</t>
  </si>
  <si>
    <t>Equipe: Clube Curitibano</t>
  </si>
  <si>
    <t>23,8 a 35,7</t>
  </si>
  <si>
    <t>4° ETAPA BEST GOLF - GRACIOSA GRACIOSA CLUBE - RESULTADOS POR EQUIPES</t>
  </si>
  <si>
    <t>FEDERAÇÃO PARANAENSE E CATARINENSE DE GOLFE</t>
  </si>
  <si>
    <t>RANKING BEST GOLF 2022 - EQUIPES</t>
  </si>
  <si>
    <t xml:space="preserve">TROFÉU MARIA REGINA NADAY </t>
  </si>
  <si>
    <t>Pos</t>
  </si>
  <si>
    <t>EQUIPES:</t>
  </si>
  <si>
    <t>1ª Etapa JCC</t>
  </si>
  <si>
    <t>2ª Etapa CC</t>
  </si>
  <si>
    <t>3ª Etapa AGC</t>
  </si>
  <si>
    <t>4ª Etapa GCC</t>
  </si>
  <si>
    <t>26/MAI</t>
  </si>
  <si>
    <t>23/JUN</t>
  </si>
  <si>
    <t>06/OUT</t>
  </si>
  <si>
    <t xml:space="preserve">ALPHAVILLE GRACIOSA CLUBE </t>
  </si>
  <si>
    <t xml:space="preserve">GRACIOSA COUNTRY CLUB </t>
  </si>
  <si>
    <t xml:space="preserve">CLUBES ASSOCIADOS </t>
  </si>
  <si>
    <t>CLUBE CURITIBANO</t>
  </si>
  <si>
    <t>Campeã</t>
  </si>
  <si>
    <t>Categoria 23,8 a 35,7</t>
  </si>
  <si>
    <t>Vice-Campeã</t>
  </si>
  <si>
    <t>Tica Hara</t>
  </si>
  <si>
    <t>resultado das equipes</t>
  </si>
  <si>
    <t>premios especiais</t>
  </si>
  <si>
    <t>Near pin 13</t>
  </si>
  <si>
    <t>Near pin 17</t>
  </si>
  <si>
    <t>Leila Bernardi</t>
  </si>
  <si>
    <t>Longest Drive 11</t>
  </si>
  <si>
    <t>Maria de Fatima Tha</t>
  </si>
  <si>
    <t>ROBERTA COMODO</t>
  </si>
  <si>
    <t>AMELIA FUJIHARA</t>
  </si>
  <si>
    <t>Straighter Drive 18</t>
  </si>
  <si>
    <t>ZENILDA ALVES SOUZA</t>
  </si>
  <si>
    <t>ADRIANA TOLEDO</t>
  </si>
  <si>
    <t>ADRIANA MELO</t>
  </si>
  <si>
    <t>VERA NAGANO</t>
  </si>
  <si>
    <t>NEUSA MORO</t>
  </si>
  <si>
    <t>NILMA RIBEIRO</t>
  </si>
  <si>
    <t>MARCIA APARECIDA DA SILVA</t>
  </si>
  <si>
    <t>ROSSANA WANSER</t>
  </si>
  <si>
    <t>SONIA KIM</t>
  </si>
  <si>
    <t>FERNANDA ROCCON</t>
  </si>
  <si>
    <t>ELIZA CORAL</t>
  </si>
  <si>
    <t>ROSELAINE CATARINO</t>
  </si>
  <si>
    <t>ADRIANE GALLEGO MERCER</t>
  </si>
  <si>
    <t>KARINA SCHIOCHET</t>
  </si>
  <si>
    <t>SUSANA GOYENECHE</t>
  </si>
  <si>
    <t>LUCIA SUMIKAWA</t>
  </si>
  <si>
    <t>MARIA AP SILVA</t>
  </si>
  <si>
    <t>ROSANA WANSER</t>
  </si>
  <si>
    <t>DANIELE TAHIRA</t>
  </si>
  <si>
    <t>VANIA MILANI</t>
  </si>
  <si>
    <t>CAMPEÃ</t>
  </si>
  <si>
    <t>VICE-CAMPEÃ</t>
  </si>
  <si>
    <t>3° LUGAR</t>
  </si>
  <si>
    <t>4° LUGAR</t>
  </si>
  <si>
    <t>TROFEU MARINA REGINA NADAY</t>
  </si>
  <si>
    <t>CAMPEÃO - ALPHAVILLE GRACIOSA CLUBE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</si>
</sst>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0000"/>
    <numFmt numFmtId="179" formatCode="&quot;R$ &quot;#,##0.00"/>
    <numFmt numFmtId="180" formatCode="&quot;R$&quot;\ #,##0.00"/>
    <numFmt numFmtId="181" formatCode="&quot;Ativado&quot;;&quot;Ativado&quot;;&quot;Desativado&quot;"/>
    <numFmt numFmtId="182" formatCode="[$-416]dddd\,\ d&quot; de &quot;mmmm&quot; de &quot;yyyy"/>
    <numFmt numFmtId="183" formatCode="_(* #,##0.000_);_(* \(#,##0.000\);_(* &quot;-&quot;??_);_(@_)"/>
    <numFmt numFmtId="184" formatCode="_(* #,##0.0_);_(* \(#,##0.0\);_(* &quot;-&quot;??_);_(@_)"/>
    <numFmt numFmtId="185" formatCode="#,##0.0"/>
    <numFmt numFmtId="186" formatCode="#,##0.000"/>
    <numFmt numFmtId="187" formatCode="mmm/yyyy"/>
    <numFmt numFmtId="188" formatCode="&quot;R$&quot;#,##0.00"/>
    <numFmt numFmtId="189" formatCode="0.000"/>
    <numFmt numFmtId="190" formatCode="0.0000"/>
    <numFmt numFmtId="191" formatCode="0.00000"/>
    <numFmt numFmtId="192" formatCode="0.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Times New Roman"/>
      <family val="1"/>
    </font>
    <font>
      <b/>
      <sz val="12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5"/>
      <color indexed="12"/>
      <name val="Calibri"/>
      <family val="2"/>
    </font>
    <font>
      <u val="single"/>
      <sz val="7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20"/>
      <color indexed="14"/>
      <name val="Verdana"/>
      <family val="2"/>
    </font>
    <font>
      <b/>
      <sz val="12"/>
      <color indexed="8"/>
      <name val="Calibri"/>
      <family val="2"/>
    </font>
    <font>
      <b/>
      <sz val="12"/>
      <color indexed="9"/>
      <name val="Century Gothic"/>
      <family val="2"/>
    </font>
    <font>
      <b/>
      <sz val="9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entury Gothic"/>
      <family val="2"/>
    </font>
    <font>
      <b/>
      <u val="single"/>
      <sz val="12"/>
      <color indexed="8"/>
      <name val="Century Gothic"/>
      <family val="2"/>
    </font>
    <font>
      <b/>
      <i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22"/>
      <color indexed="8"/>
      <name val="Century Gothic"/>
      <family val="2"/>
    </font>
    <font>
      <b/>
      <u val="single"/>
      <sz val="14"/>
      <color indexed="8"/>
      <name val="Century Gothic"/>
      <family val="2"/>
    </font>
    <font>
      <b/>
      <sz val="2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5"/>
      <color theme="10"/>
      <name val="Calibri"/>
      <family val="2"/>
    </font>
    <font>
      <u val="single"/>
      <sz val="7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20"/>
      <color rgb="FFFF3399"/>
      <name val="Verdana"/>
      <family val="2"/>
    </font>
    <font>
      <b/>
      <sz val="12"/>
      <color theme="1"/>
      <name val="Calibri"/>
      <family val="2"/>
    </font>
    <font>
      <b/>
      <sz val="12"/>
      <color theme="0"/>
      <name val="Century Gothic"/>
      <family val="2"/>
    </font>
    <font>
      <b/>
      <i/>
      <sz val="16"/>
      <color theme="1"/>
      <name val="Calibri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u val="single"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22"/>
      <color theme="1"/>
      <name val="Century Gothic"/>
      <family val="2"/>
    </font>
    <font>
      <b/>
      <u val="single"/>
      <sz val="14"/>
      <color theme="1"/>
      <name val="Century Gothic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185" fontId="65" fillId="0" borderId="10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/>
    </xf>
    <xf numFmtId="0" fontId="65" fillId="0" borderId="10" xfId="0" applyFont="1" applyBorder="1" applyAlignment="1">
      <alignment/>
    </xf>
    <xf numFmtId="44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44" fontId="65" fillId="0" borderId="10" xfId="0" applyNumberFormat="1" applyFont="1" applyBorder="1" applyAlignment="1">
      <alignment horizontal="center"/>
    </xf>
    <xf numFmtId="180" fontId="65" fillId="0" borderId="10" xfId="0" applyNumberFormat="1" applyFont="1" applyBorder="1" applyAlignment="1">
      <alignment/>
    </xf>
    <xf numFmtId="0" fontId="65" fillId="0" borderId="0" xfId="0" applyFont="1" applyAlignment="1">
      <alignment horizontal="center"/>
    </xf>
    <xf numFmtId="0" fontId="65" fillId="33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180" fontId="65" fillId="0" borderId="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/>
    </xf>
    <xf numFmtId="185" fontId="65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left"/>
    </xf>
    <xf numFmtId="0" fontId="65" fillId="34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/>
    </xf>
    <xf numFmtId="185" fontId="65" fillId="35" borderId="10" xfId="0" applyNumberFormat="1" applyFont="1" applyFill="1" applyBorder="1" applyAlignment="1">
      <alignment horizontal="center" vertical="center"/>
    </xf>
    <xf numFmtId="180" fontId="65" fillId="35" borderId="10" xfId="0" applyNumberFormat="1" applyFont="1" applyFill="1" applyBorder="1" applyAlignment="1">
      <alignment horizontal="center" vertical="center"/>
    </xf>
    <xf numFmtId="0" fontId="65" fillId="35" borderId="0" xfId="0" applyFont="1" applyFill="1" applyAlignment="1">
      <alignment/>
    </xf>
    <xf numFmtId="0" fontId="65" fillId="17" borderId="10" xfId="0" applyFont="1" applyFill="1" applyBorder="1" applyAlignment="1">
      <alignment/>
    </xf>
    <xf numFmtId="0" fontId="65" fillId="17" borderId="10" xfId="0" applyFont="1" applyFill="1" applyBorder="1" applyAlignment="1">
      <alignment horizontal="center" vertical="center"/>
    </xf>
    <xf numFmtId="180" fontId="65" fillId="17" borderId="10" xfId="0" applyNumberFormat="1" applyFont="1" applyFill="1" applyBorder="1" applyAlignment="1">
      <alignment/>
    </xf>
    <xf numFmtId="185" fontId="65" fillId="33" borderId="10" xfId="0" applyNumberFormat="1" applyFont="1" applyFill="1" applyBorder="1" applyAlignment="1">
      <alignment horizontal="center" vertical="center"/>
    </xf>
    <xf numFmtId="180" fontId="65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left"/>
    </xf>
    <xf numFmtId="180" fontId="65" fillId="17" borderId="10" xfId="0" applyNumberFormat="1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left"/>
    </xf>
    <xf numFmtId="185" fontId="65" fillId="0" borderId="0" xfId="0" applyNumberFormat="1" applyFont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8" fillId="11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4" fontId="65" fillId="34" borderId="10" xfId="0" applyNumberFormat="1" applyFont="1" applyFill="1" applyBorder="1" applyAlignment="1">
      <alignment horizontal="center" vertical="center"/>
    </xf>
    <xf numFmtId="4" fontId="65" fillId="0" borderId="0" xfId="0" applyNumberFormat="1" applyFont="1" applyAlignment="1">
      <alignment horizontal="center"/>
    </xf>
    <xf numFmtId="180" fontId="65" fillId="0" borderId="10" xfId="0" applyNumberFormat="1" applyFont="1" applyFill="1" applyBorder="1" applyAlignment="1">
      <alignment horizontal="left" vertical="center"/>
    </xf>
    <xf numFmtId="0" fontId="62" fillId="36" borderId="0" xfId="0" applyFont="1" applyFill="1" applyBorder="1" applyAlignment="1">
      <alignment horizontal="center" vertical="center"/>
    </xf>
    <xf numFmtId="1" fontId="62" fillId="36" borderId="11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69" fillId="36" borderId="0" xfId="50" applyFont="1" applyFill="1" applyBorder="1" applyAlignment="1">
      <alignment horizontal="center"/>
    </xf>
    <xf numFmtId="0" fontId="69" fillId="36" borderId="0" xfId="50" applyFont="1" applyFill="1" applyBorder="1" applyAlignment="1">
      <alignment horizontal="center" vertical="center"/>
    </xf>
    <xf numFmtId="0" fontId="69" fillId="36" borderId="0" xfId="5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69" fillId="36" borderId="11" xfId="50" applyFont="1" applyFill="1" applyBorder="1" applyAlignment="1">
      <alignment horizontal="center" vertical="center"/>
    </xf>
    <xf numFmtId="1" fontId="69" fillId="36" borderId="11" xfId="50" applyNumberFormat="1" applyFont="1" applyFill="1" applyBorder="1" applyAlignment="1">
      <alignment horizontal="center"/>
    </xf>
    <xf numFmtId="0" fontId="69" fillId="36" borderId="11" xfId="50" applyFont="1" applyFill="1" applyBorder="1" applyAlignment="1">
      <alignment vertical="center"/>
    </xf>
    <xf numFmtId="49" fontId="70" fillId="15" borderId="10" xfId="51" applyNumberFormat="1" applyFont="1" applyFill="1" applyBorder="1" applyAlignment="1">
      <alignment horizontal="center" vertical="center" wrapText="1"/>
      <protection/>
    </xf>
    <xf numFmtId="0" fontId="3" fillId="36" borderId="12" xfId="51" applyFont="1" applyFill="1" applyBorder="1" applyAlignment="1">
      <alignment horizontal="center"/>
      <protection/>
    </xf>
    <xf numFmtId="0" fontId="3" fillId="36" borderId="13" xfId="0" applyFont="1" applyFill="1" applyBorder="1" applyAlignment="1">
      <alignment horizontal="left"/>
    </xf>
    <xf numFmtId="1" fontId="6" fillId="36" borderId="13" xfId="0" applyNumberFormat="1" applyFont="1" applyFill="1" applyBorder="1" applyAlignment="1">
      <alignment horizontal="center" vertical="center"/>
    </xf>
    <xf numFmtId="1" fontId="3" fillId="36" borderId="13" xfId="51" applyNumberFormat="1" applyFont="1" applyFill="1" applyBorder="1" applyAlignment="1">
      <alignment horizontal="center" vertical="center"/>
      <protection/>
    </xf>
    <xf numFmtId="1" fontId="70" fillId="15" borderId="14" xfId="51" applyNumberFormat="1" applyFont="1" applyFill="1" applyBorder="1" applyAlignment="1">
      <alignment horizontal="center" vertical="center"/>
      <protection/>
    </xf>
    <xf numFmtId="0" fontId="3" fillId="36" borderId="15" xfId="51" applyFont="1" applyFill="1" applyBorder="1" applyAlignment="1">
      <alignment horizontal="center"/>
      <protection/>
    </xf>
    <xf numFmtId="0" fontId="3" fillId="36" borderId="11" xfId="0" applyFont="1" applyFill="1" applyBorder="1" applyAlignment="1">
      <alignment horizontal="left"/>
    </xf>
    <xf numFmtId="1" fontId="3" fillId="36" borderId="11" xfId="0" applyNumberFormat="1" applyFont="1" applyFill="1" applyBorder="1" applyAlignment="1">
      <alignment horizontal="center" vertical="center"/>
    </xf>
    <xf numFmtId="1" fontId="3" fillId="36" borderId="11" xfId="51" applyNumberFormat="1" applyFont="1" applyFill="1" applyBorder="1" applyAlignment="1">
      <alignment horizontal="center" vertical="center"/>
      <protection/>
    </xf>
    <xf numFmtId="0" fontId="3" fillId="36" borderId="16" xfId="51" applyFont="1" applyFill="1" applyBorder="1" applyAlignment="1">
      <alignment horizontal="center"/>
      <protection/>
    </xf>
    <xf numFmtId="0" fontId="3" fillId="36" borderId="17" xfId="0" applyFont="1" applyFill="1" applyBorder="1" applyAlignment="1">
      <alignment horizontal="left"/>
    </xf>
    <xf numFmtId="1" fontId="6" fillId="36" borderId="17" xfId="0" applyNumberFormat="1" applyFont="1" applyFill="1" applyBorder="1" applyAlignment="1">
      <alignment horizontal="center" vertical="center"/>
    </xf>
    <xf numFmtId="1" fontId="3" fillId="36" borderId="17" xfId="51" applyNumberFormat="1" applyFont="1" applyFill="1" applyBorder="1" applyAlignment="1">
      <alignment horizontal="center" vertical="center"/>
      <protection/>
    </xf>
    <xf numFmtId="1" fontId="70" fillId="15" borderId="18" xfId="51" applyNumberFormat="1" applyFont="1" applyFill="1" applyBorder="1" applyAlignment="1">
      <alignment horizontal="center" vertical="center"/>
      <protection/>
    </xf>
    <xf numFmtId="0" fontId="62" fillId="37" borderId="11" xfId="0" applyFont="1" applyFill="1" applyBorder="1" applyAlignment="1">
      <alignment horizontal="center" vertical="center"/>
    </xf>
    <xf numFmtId="0" fontId="69" fillId="36" borderId="11" xfId="50" applyFont="1" applyFill="1" applyBorder="1" applyAlignment="1">
      <alignment horizontal="center"/>
    </xf>
    <xf numFmtId="0" fontId="62" fillId="36" borderId="11" xfId="0" applyFont="1" applyFill="1" applyBorder="1" applyAlignment="1">
      <alignment horizontal="center" vertical="center"/>
    </xf>
    <xf numFmtId="1" fontId="62" fillId="37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72" fontId="0" fillId="36" borderId="11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0" fontId="71" fillId="36" borderId="0" xfId="0" applyFont="1" applyFill="1" applyBorder="1" applyAlignment="1">
      <alignment horizontal="center" vertical="center"/>
    </xf>
    <xf numFmtId="1" fontId="71" fillId="36" borderId="0" xfId="0" applyNumberFormat="1" applyFont="1" applyFill="1" applyBorder="1" applyAlignment="1">
      <alignment horizontal="center" vertical="center"/>
    </xf>
    <xf numFmtId="0" fontId="72" fillId="36" borderId="0" xfId="0" applyFont="1" applyFill="1" applyAlignment="1">
      <alignment/>
    </xf>
    <xf numFmtId="0" fontId="73" fillId="36" borderId="0" xfId="0" applyFont="1" applyFill="1" applyAlignment="1">
      <alignment vertical="center"/>
    </xf>
    <xf numFmtId="0" fontId="73" fillId="36" borderId="0" xfId="0" applyFont="1" applyFill="1" applyAlignment="1">
      <alignment horizontal="center" vertical="center"/>
    </xf>
    <xf numFmtId="0" fontId="74" fillId="37" borderId="0" xfId="0" applyFont="1" applyFill="1" applyAlignment="1">
      <alignment horizontal="center" vertical="center"/>
    </xf>
    <xf numFmtId="0" fontId="72" fillId="36" borderId="0" xfId="0" applyFont="1" applyFill="1" applyAlignment="1">
      <alignment horizontal="center" vertical="center"/>
    </xf>
    <xf numFmtId="0" fontId="74" fillId="37" borderId="0" xfId="0" applyFont="1" applyFill="1" applyAlignment="1">
      <alignment horizontal="center"/>
    </xf>
    <xf numFmtId="0" fontId="74" fillId="36" borderId="0" xfId="0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0" fontId="75" fillId="36" borderId="0" xfId="0" applyFont="1" applyFill="1" applyAlignment="1">
      <alignment horizontal="center" vertical="center"/>
    </xf>
    <xf numFmtId="0" fontId="73" fillId="36" borderId="0" xfId="0" applyFont="1" applyFill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/>
    </xf>
    <xf numFmtId="0" fontId="73" fillId="36" borderId="0" xfId="0" applyFont="1" applyFill="1" applyAlignment="1">
      <alignment vertical="center" wrapText="1"/>
    </xf>
    <xf numFmtId="0" fontId="3" fillId="37" borderId="12" xfId="51" applyFont="1" applyFill="1" applyBorder="1" applyAlignment="1">
      <alignment horizontal="center"/>
      <protection/>
    </xf>
    <xf numFmtId="0" fontId="3" fillId="37" borderId="13" xfId="0" applyFont="1" applyFill="1" applyBorder="1" applyAlignment="1">
      <alignment horizontal="left"/>
    </xf>
    <xf numFmtId="1" fontId="6" fillId="37" borderId="13" xfId="0" applyNumberFormat="1" applyFont="1" applyFill="1" applyBorder="1" applyAlignment="1">
      <alignment horizontal="center" vertical="center"/>
    </xf>
    <xf numFmtId="1" fontId="3" fillId="37" borderId="13" xfId="51" applyNumberFormat="1" applyFont="1" applyFill="1" applyBorder="1" applyAlignment="1">
      <alignment horizontal="center" vertical="center"/>
      <protection/>
    </xf>
    <xf numFmtId="49" fontId="73" fillId="15" borderId="10" xfId="51" applyNumberFormat="1" applyFont="1" applyFill="1" applyBorder="1" applyAlignment="1">
      <alignment horizontal="center" vertical="center" wrapText="1"/>
      <protection/>
    </xf>
    <xf numFmtId="1" fontId="73" fillId="37" borderId="14" xfId="51" applyNumberFormat="1" applyFont="1" applyFill="1" applyBorder="1" applyAlignment="1">
      <alignment horizontal="center" vertical="center"/>
      <protection/>
    </xf>
    <xf numFmtId="1" fontId="73" fillId="15" borderId="14" xfId="51" applyNumberFormat="1" applyFont="1" applyFill="1" applyBorder="1" applyAlignment="1">
      <alignment horizontal="center" vertical="center"/>
      <protection/>
    </xf>
    <xf numFmtId="1" fontId="73" fillId="15" borderId="18" xfId="51" applyNumberFormat="1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2" fillId="36" borderId="19" xfId="0" applyFont="1" applyFill="1" applyBorder="1" applyAlignment="1">
      <alignment horizontal="center" vertical="center"/>
    </xf>
    <xf numFmtId="0" fontId="62" fillId="36" borderId="20" xfId="0" applyFont="1" applyFill="1" applyBorder="1" applyAlignment="1">
      <alignment horizontal="center" vertical="center"/>
    </xf>
    <xf numFmtId="0" fontId="62" fillId="36" borderId="21" xfId="0" applyFont="1" applyFill="1" applyBorder="1" applyAlignment="1">
      <alignment horizontal="center" vertical="center"/>
    </xf>
    <xf numFmtId="0" fontId="62" fillId="36" borderId="22" xfId="0" applyFont="1" applyFill="1" applyBorder="1" applyAlignment="1">
      <alignment horizontal="center" vertical="center"/>
    </xf>
    <xf numFmtId="0" fontId="62" fillId="36" borderId="0" xfId="0" applyFont="1" applyFill="1" applyBorder="1" applyAlignment="1">
      <alignment horizontal="center" vertical="center"/>
    </xf>
    <xf numFmtId="0" fontId="77" fillId="36" borderId="23" xfId="0" applyFont="1" applyFill="1" applyBorder="1" applyAlignment="1">
      <alignment horizontal="center" vertical="center" wrapText="1"/>
    </xf>
    <xf numFmtId="0" fontId="77" fillId="36" borderId="24" xfId="0" applyFont="1" applyFill="1" applyBorder="1" applyAlignment="1">
      <alignment horizontal="center" vertical="center" wrapText="1"/>
    </xf>
    <xf numFmtId="0" fontId="77" fillId="36" borderId="25" xfId="0" applyFont="1" applyFill="1" applyBorder="1" applyAlignment="1">
      <alignment horizontal="center" vertical="center" wrapText="1"/>
    </xf>
    <xf numFmtId="0" fontId="77" fillId="36" borderId="26" xfId="0" applyFont="1" applyFill="1" applyBorder="1" applyAlignment="1">
      <alignment horizontal="center" vertical="center" wrapText="1"/>
    </xf>
    <xf numFmtId="0" fontId="77" fillId="36" borderId="27" xfId="0" applyFont="1" applyFill="1" applyBorder="1" applyAlignment="1">
      <alignment horizontal="center" vertical="center" wrapText="1"/>
    </xf>
    <xf numFmtId="0" fontId="77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49" fontId="70" fillId="15" borderId="35" xfId="51" applyNumberFormat="1" applyFont="1" applyFill="1" applyBorder="1" applyAlignment="1">
      <alignment horizontal="center" vertical="center"/>
      <protection/>
    </xf>
    <xf numFmtId="49" fontId="70" fillId="15" borderId="36" xfId="51" applyNumberFormat="1" applyFont="1" applyFill="1" applyBorder="1" applyAlignment="1">
      <alignment horizontal="center" vertical="center"/>
      <protection/>
    </xf>
    <xf numFmtId="49" fontId="70" fillId="15" borderId="37" xfId="51" applyNumberFormat="1" applyFont="1" applyFill="1" applyBorder="1" applyAlignment="1">
      <alignment horizontal="center" vertical="center"/>
      <protection/>
    </xf>
    <xf numFmtId="49" fontId="70" fillId="15" borderId="10" xfId="51" applyNumberFormat="1" applyFont="1" applyFill="1" applyBorder="1" applyAlignment="1">
      <alignment horizontal="center" vertical="center"/>
      <protection/>
    </xf>
    <xf numFmtId="49" fontId="70" fillId="15" borderId="38" xfId="51" applyNumberFormat="1" applyFont="1" applyFill="1" applyBorder="1" applyAlignment="1">
      <alignment horizontal="center" vertical="center"/>
      <protection/>
    </xf>
    <xf numFmtId="0" fontId="69" fillId="36" borderId="11" xfId="50" applyFont="1" applyFill="1" applyBorder="1" applyAlignment="1">
      <alignment horizontal="center"/>
    </xf>
    <xf numFmtId="0" fontId="78" fillId="36" borderId="11" xfId="0" applyFont="1" applyFill="1" applyBorder="1" applyAlignment="1">
      <alignment horizontal="center" vertical="center" textRotation="90"/>
    </xf>
    <xf numFmtId="49" fontId="73" fillId="15" borderId="35" xfId="51" applyNumberFormat="1" applyFont="1" applyFill="1" applyBorder="1" applyAlignment="1">
      <alignment horizontal="center" vertical="center"/>
      <protection/>
    </xf>
    <xf numFmtId="49" fontId="73" fillId="15" borderId="36" xfId="51" applyNumberFormat="1" applyFont="1" applyFill="1" applyBorder="1" applyAlignment="1">
      <alignment horizontal="center" vertical="center"/>
      <protection/>
    </xf>
    <xf numFmtId="49" fontId="73" fillId="15" borderId="37" xfId="51" applyNumberFormat="1" applyFont="1" applyFill="1" applyBorder="1" applyAlignment="1">
      <alignment horizontal="center" vertical="center"/>
      <protection/>
    </xf>
    <xf numFmtId="49" fontId="73" fillId="15" borderId="10" xfId="51" applyNumberFormat="1" applyFont="1" applyFill="1" applyBorder="1" applyAlignment="1">
      <alignment horizontal="center" vertical="center"/>
      <protection/>
    </xf>
    <xf numFmtId="49" fontId="73" fillId="15" borderId="38" xfId="51" applyNumberFormat="1" applyFont="1" applyFill="1" applyBorder="1" applyAlignment="1">
      <alignment horizontal="center" vertical="center"/>
      <protection/>
    </xf>
    <xf numFmtId="0" fontId="79" fillId="36" borderId="0" xfId="0" applyFont="1" applyFill="1" applyAlignment="1">
      <alignment horizontal="center"/>
    </xf>
    <xf numFmtId="0" fontId="80" fillId="36" borderId="0" xfId="0" applyFont="1" applyFill="1" applyAlignment="1">
      <alignment horizontal="center"/>
    </xf>
    <xf numFmtId="0" fontId="81" fillId="36" borderId="11" xfId="0" applyFont="1" applyFill="1" applyBorder="1" applyAlignment="1">
      <alignment horizontal="center" vertical="center" textRotation="90" wrapText="1"/>
    </xf>
    <xf numFmtId="0" fontId="82" fillId="36" borderId="11" xfId="0" applyFont="1" applyFill="1" applyBorder="1" applyAlignment="1">
      <alignment horizontal="center" vertical="center" textRotation="90"/>
    </xf>
    <xf numFmtId="0" fontId="74" fillId="36" borderId="0" xfId="0" applyFont="1" applyFill="1" applyAlignment="1">
      <alignment horizontal="center" vertical="center"/>
    </xf>
    <xf numFmtId="0" fontId="83" fillId="36" borderId="39" xfId="0" applyFont="1" applyFill="1" applyBorder="1" applyAlignment="1">
      <alignment horizontal="center"/>
    </xf>
    <xf numFmtId="0" fontId="83" fillId="36" borderId="40" xfId="0" applyFont="1" applyFill="1" applyBorder="1" applyAlignment="1">
      <alignment horizontal="center"/>
    </xf>
    <xf numFmtId="0" fontId="83" fillId="36" borderId="41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95250</xdr:rowOff>
    </xdr:from>
    <xdr:to>
      <xdr:col>2</xdr:col>
      <xdr:colOff>342900</xdr:colOff>
      <xdr:row>2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2076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1238250</xdr:colOff>
      <xdr:row>0</xdr:row>
      <xdr:rowOff>85725</xdr:rowOff>
    </xdr:from>
    <xdr:to>
      <xdr:col>2</xdr:col>
      <xdr:colOff>2009775</xdr:colOff>
      <xdr:row>2</xdr:row>
      <xdr:rowOff>57150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8572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0</xdr:row>
      <xdr:rowOff>171450</xdr:rowOff>
    </xdr:from>
    <xdr:to>
      <xdr:col>4</xdr:col>
      <xdr:colOff>123825</xdr:colOff>
      <xdr:row>2</xdr:row>
      <xdr:rowOff>114300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1714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70" zoomScaleSheetLayoutView="70" zoomScalePageLayoutView="0" workbookViewId="0" topLeftCell="A49">
      <selection activeCell="A79" sqref="A79"/>
    </sheetView>
  </sheetViews>
  <sheetFormatPr defaultColWidth="9.140625" defaultRowHeight="15"/>
  <cols>
    <col min="1" max="1" width="4.7109375" style="17" customWidth="1"/>
    <col min="2" max="2" width="54.7109375" style="6" bestFit="1" customWidth="1"/>
    <col min="3" max="3" width="13.00390625" style="14" bestFit="1" customWidth="1"/>
    <col min="4" max="4" width="14.8515625" style="14" bestFit="1" customWidth="1"/>
    <col min="5" max="5" width="9.140625" style="14" customWidth="1"/>
    <col min="6" max="6" width="7.28125" style="6" customWidth="1"/>
    <col min="7" max="7" width="40.00390625" style="6" bestFit="1" customWidth="1"/>
    <col min="8" max="8" width="9.140625" style="6" customWidth="1"/>
    <col min="9" max="9" width="15.7109375" style="6" bestFit="1" customWidth="1"/>
    <col min="10" max="10" width="9.7109375" style="6" bestFit="1" customWidth="1"/>
    <col min="11" max="11" width="7.57421875" style="6" customWidth="1"/>
    <col min="12" max="16384" width="9.140625" style="6" customWidth="1"/>
  </cols>
  <sheetData>
    <row r="1" spans="1:11" s="1" customFormat="1" ht="30" customHeight="1">
      <c r="A1" s="101" t="s">
        <v>2</v>
      </c>
      <c r="B1" s="101"/>
      <c r="C1" s="101"/>
      <c r="D1" s="101"/>
      <c r="E1" s="41"/>
      <c r="F1" s="41"/>
      <c r="G1" s="40"/>
      <c r="H1" s="40"/>
      <c r="I1" s="40"/>
      <c r="J1" s="40"/>
      <c r="K1" s="40"/>
    </row>
    <row r="2" spans="1:11" ht="30" customHeight="1">
      <c r="A2" s="16">
        <v>1</v>
      </c>
      <c r="B2" s="19" t="s">
        <v>3</v>
      </c>
      <c r="C2" s="42">
        <v>150</v>
      </c>
      <c r="D2" s="20"/>
      <c r="E2" s="20"/>
      <c r="F2" s="2"/>
      <c r="K2" s="2"/>
    </row>
    <row r="3" spans="1:11" ht="30" customHeight="1">
      <c r="A3" s="16">
        <v>2</v>
      </c>
      <c r="B3" s="19" t="s">
        <v>4</v>
      </c>
      <c r="C3" s="42">
        <v>150</v>
      </c>
      <c r="D3" s="20"/>
      <c r="E3" s="20"/>
      <c r="F3" s="2"/>
      <c r="K3" s="2"/>
    </row>
    <row r="4" spans="1:11" ht="30" customHeight="1">
      <c r="A4" s="16">
        <v>3</v>
      </c>
      <c r="B4" s="19" t="s">
        <v>86</v>
      </c>
      <c r="C4" s="42">
        <v>150</v>
      </c>
      <c r="D4" s="20"/>
      <c r="E4" s="20"/>
      <c r="F4" s="2"/>
      <c r="K4" s="2"/>
    </row>
    <row r="5" spans="1:11" ht="30" customHeight="1">
      <c r="A5" s="16">
        <v>4</v>
      </c>
      <c r="B5" s="19" t="s">
        <v>5</v>
      </c>
      <c r="C5" s="42">
        <v>150</v>
      </c>
      <c r="D5" s="20"/>
      <c r="E5" s="20"/>
      <c r="F5" s="2"/>
      <c r="K5" s="2"/>
    </row>
    <row r="6" spans="1:11" ht="30" customHeight="1">
      <c r="A6" s="16">
        <v>5</v>
      </c>
      <c r="B6" s="21" t="s">
        <v>6</v>
      </c>
      <c r="C6" s="42">
        <v>150</v>
      </c>
      <c r="D6" s="20"/>
      <c r="E6" s="20"/>
      <c r="F6" s="2"/>
      <c r="K6" s="2"/>
    </row>
    <row r="7" spans="1:11" ht="30" customHeight="1">
      <c r="A7" s="16">
        <v>6</v>
      </c>
      <c r="B7" s="19" t="s">
        <v>7</v>
      </c>
      <c r="C7" s="42">
        <v>150</v>
      </c>
      <c r="D7" s="20"/>
      <c r="E7" s="20"/>
      <c r="F7" s="2"/>
      <c r="J7" s="5"/>
      <c r="K7" s="2"/>
    </row>
    <row r="8" spans="1:11" ht="30" customHeight="1">
      <c r="A8" s="16">
        <v>7</v>
      </c>
      <c r="B8" s="19" t="s">
        <v>8</v>
      </c>
      <c r="C8" s="42">
        <v>150</v>
      </c>
      <c r="D8" s="20"/>
      <c r="E8" s="20"/>
      <c r="F8" s="9"/>
      <c r="G8" s="3"/>
      <c r="H8" s="4"/>
      <c r="I8" s="10"/>
      <c r="J8" s="10"/>
      <c r="K8" s="2"/>
    </row>
    <row r="9" spans="1:11" ht="30" customHeight="1">
      <c r="A9" s="16">
        <v>8</v>
      </c>
      <c r="B9" s="21" t="s">
        <v>9</v>
      </c>
      <c r="C9" s="42">
        <v>150</v>
      </c>
      <c r="D9" s="20"/>
      <c r="E9" s="20"/>
      <c r="F9" s="9"/>
      <c r="G9" s="3"/>
      <c r="H9" s="7"/>
      <c r="I9" s="10"/>
      <c r="J9" s="10"/>
      <c r="K9" s="2"/>
    </row>
    <row r="10" spans="1:11" ht="30" customHeight="1">
      <c r="A10" s="16">
        <v>9</v>
      </c>
      <c r="B10" s="21" t="s">
        <v>25</v>
      </c>
      <c r="C10" s="42">
        <v>150</v>
      </c>
      <c r="D10" s="20"/>
      <c r="E10" s="20"/>
      <c r="F10" s="9"/>
      <c r="G10" s="8"/>
      <c r="H10" s="4"/>
      <c r="I10" s="10"/>
      <c r="J10" s="10"/>
      <c r="K10" s="2"/>
    </row>
    <row r="11" spans="1:11" ht="30" customHeight="1">
      <c r="A11" s="16">
        <v>10</v>
      </c>
      <c r="B11" s="19" t="s">
        <v>82</v>
      </c>
      <c r="C11" s="42">
        <v>150</v>
      </c>
      <c r="D11" s="20"/>
      <c r="E11" s="20"/>
      <c r="F11" s="9"/>
      <c r="G11" s="3"/>
      <c r="H11" s="4"/>
      <c r="I11" s="10"/>
      <c r="J11" s="10"/>
      <c r="K11" s="2"/>
    </row>
    <row r="12" spans="1:11" ht="30" customHeight="1">
      <c r="A12" s="16">
        <v>11</v>
      </c>
      <c r="B12" s="19" t="s">
        <v>24</v>
      </c>
      <c r="C12" s="42">
        <v>150</v>
      </c>
      <c r="D12" s="22"/>
      <c r="E12" s="22"/>
      <c r="F12" s="9"/>
      <c r="G12" s="3"/>
      <c r="H12" s="11"/>
      <c r="I12" s="12"/>
      <c r="J12" s="12"/>
      <c r="K12" s="2"/>
    </row>
    <row r="13" spans="1:11" ht="30" customHeight="1">
      <c r="A13" s="16">
        <v>12</v>
      </c>
      <c r="B13" s="19" t="s">
        <v>162</v>
      </c>
      <c r="C13" s="42">
        <v>150</v>
      </c>
      <c r="D13" s="22"/>
      <c r="E13" s="22"/>
      <c r="F13" s="9"/>
      <c r="G13" s="3"/>
      <c r="H13" s="11"/>
      <c r="I13" s="12"/>
      <c r="J13" s="12"/>
      <c r="K13" s="2"/>
    </row>
    <row r="14" spans="1:11" ht="30" customHeight="1">
      <c r="A14" s="16">
        <v>13</v>
      </c>
      <c r="B14" s="21" t="s">
        <v>10</v>
      </c>
      <c r="C14" s="42" t="s">
        <v>165</v>
      </c>
      <c r="D14" s="20"/>
      <c r="E14" s="20"/>
      <c r="F14" s="2"/>
      <c r="G14" s="3"/>
      <c r="H14" s="3"/>
      <c r="I14" s="3"/>
      <c r="J14" s="5"/>
      <c r="K14" s="2"/>
    </row>
    <row r="15" spans="1:11" ht="30" customHeight="1">
      <c r="A15" s="16">
        <v>14</v>
      </c>
      <c r="B15" s="21" t="s">
        <v>167</v>
      </c>
      <c r="C15" s="42">
        <v>150</v>
      </c>
      <c r="D15" s="20"/>
      <c r="E15" s="20"/>
      <c r="F15" s="2"/>
      <c r="G15" s="3"/>
      <c r="H15" s="3"/>
      <c r="I15" s="3"/>
      <c r="J15" s="5"/>
      <c r="K15" s="2"/>
    </row>
    <row r="16" spans="1:11" ht="30" customHeight="1">
      <c r="A16" s="16">
        <v>15</v>
      </c>
      <c r="B16" s="21" t="s">
        <v>166</v>
      </c>
      <c r="C16" s="42">
        <v>150</v>
      </c>
      <c r="D16" s="20"/>
      <c r="E16" s="20"/>
      <c r="F16" s="2"/>
      <c r="G16" s="3"/>
      <c r="H16" s="3"/>
      <c r="I16" s="3"/>
      <c r="J16" s="5"/>
      <c r="K16" s="2"/>
    </row>
    <row r="17" spans="1:11" ht="30" customHeight="1">
      <c r="A17" s="16">
        <v>16</v>
      </c>
      <c r="B17" s="19" t="s">
        <v>11</v>
      </c>
      <c r="C17" s="42">
        <v>150</v>
      </c>
      <c r="D17" s="20"/>
      <c r="E17" s="20"/>
      <c r="F17" s="2"/>
      <c r="G17" s="3"/>
      <c r="H17" s="3"/>
      <c r="I17" s="3"/>
      <c r="J17" s="5"/>
      <c r="K17" s="2"/>
    </row>
    <row r="18" spans="1:11" ht="30" customHeight="1">
      <c r="A18" s="16">
        <v>17</v>
      </c>
      <c r="B18" s="19" t="s">
        <v>12</v>
      </c>
      <c r="C18" s="42">
        <v>150</v>
      </c>
      <c r="D18" s="20"/>
      <c r="E18" s="20"/>
      <c r="F18" s="2"/>
      <c r="G18" s="3"/>
      <c r="H18" s="3"/>
      <c r="I18" s="3"/>
      <c r="J18" s="5"/>
      <c r="K18" s="2"/>
    </row>
    <row r="19" spans="1:11" ht="30" customHeight="1">
      <c r="A19" s="16">
        <v>18</v>
      </c>
      <c r="B19" s="19" t="s">
        <v>13</v>
      </c>
      <c r="C19" s="42">
        <v>150</v>
      </c>
      <c r="D19" s="20"/>
      <c r="E19" s="20"/>
      <c r="F19" s="2"/>
      <c r="G19" s="3"/>
      <c r="H19" s="3"/>
      <c r="I19" s="3"/>
      <c r="J19" s="5"/>
      <c r="K19" s="2"/>
    </row>
    <row r="20" spans="1:11" ht="30" customHeight="1">
      <c r="A20" s="16">
        <v>19</v>
      </c>
      <c r="B20" s="19" t="s">
        <v>14</v>
      </c>
      <c r="C20" s="42">
        <v>150</v>
      </c>
      <c r="D20" s="20"/>
      <c r="E20" s="20"/>
      <c r="F20" s="2"/>
      <c r="G20" s="3"/>
      <c r="H20" s="3"/>
      <c r="I20" s="3"/>
      <c r="J20" s="5"/>
      <c r="K20" s="9"/>
    </row>
    <row r="21" spans="1:11" ht="30" customHeight="1">
      <c r="A21" s="16">
        <v>20</v>
      </c>
      <c r="B21" s="19" t="s">
        <v>15</v>
      </c>
      <c r="C21" s="42">
        <v>150</v>
      </c>
      <c r="D21" s="20"/>
      <c r="E21" s="20"/>
      <c r="F21" s="2"/>
      <c r="G21" s="3"/>
      <c r="H21" s="3"/>
      <c r="I21" s="3"/>
      <c r="J21" s="3"/>
      <c r="K21" s="9"/>
    </row>
    <row r="22" spans="1:11" ht="30" customHeight="1">
      <c r="A22" s="16">
        <v>21</v>
      </c>
      <c r="B22" s="21" t="s">
        <v>16</v>
      </c>
      <c r="C22" s="42" t="s">
        <v>165</v>
      </c>
      <c r="D22" s="20"/>
      <c r="E22" s="20"/>
      <c r="F22" s="2"/>
      <c r="G22" s="3"/>
      <c r="H22" s="3"/>
      <c r="I22" s="3"/>
      <c r="J22" s="5"/>
      <c r="K22" s="9"/>
    </row>
    <row r="23" spans="1:11" ht="30" customHeight="1">
      <c r="A23" s="16">
        <v>22</v>
      </c>
      <c r="B23" s="21" t="s">
        <v>17</v>
      </c>
      <c r="C23" s="42">
        <v>150</v>
      </c>
      <c r="D23" s="20"/>
      <c r="E23" s="20"/>
      <c r="F23" s="9"/>
      <c r="G23" s="3"/>
      <c r="H23" s="4"/>
      <c r="I23" s="4"/>
      <c r="J23" s="4"/>
      <c r="K23" s="9"/>
    </row>
    <row r="24" spans="1:11" ht="30" customHeight="1">
      <c r="A24" s="16">
        <v>23</v>
      </c>
      <c r="B24" s="19" t="s">
        <v>18</v>
      </c>
      <c r="C24" s="42">
        <v>150</v>
      </c>
      <c r="D24" s="20"/>
      <c r="E24" s="20"/>
      <c r="F24" s="9"/>
      <c r="G24" s="8"/>
      <c r="H24" s="39"/>
      <c r="I24" s="39"/>
      <c r="J24" s="39"/>
      <c r="K24" s="9"/>
    </row>
    <row r="25" spans="1:11" ht="24.75" customHeight="1">
      <c r="A25" s="16">
        <v>24</v>
      </c>
      <c r="B25" s="19" t="s">
        <v>85</v>
      </c>
      <c r="C25" s="42">
        <v>150</v>
      </c>
      <c r="D25" s="20"/>
      <c r="E25" s="20"/>
      <c r="F25" s="9"/>
      <c r="G25" s="8"/>
      <c r="H25" s="4"/>
      <c r="I25" s="4"/>
      <c r="J25" s="4"/>
      <c r="K25" s="9"/>
    </row>
    <row r="26" spans="1:5" ht="24.75" customHeight="1">
      <c r="A26" s="16">
        <v>25</v>
      </c>
      <c r="B26" s="19" t="s">
        <v>19</v>
      </c>
      <c r="C26" s="42">
        <v>150</v>
      </c>
      <c r="D26" s="34"/>
      <c r="E26" s="34"/>
    </row>
    <row r="27" spans="1:5" ht="24.75" customHeight="1">
      <c r="A27" s="16">
        <v>26</v>
      </c>
      <c r="B27" s="19" t="s">
        <v>20</v>
      </c>
      <c r="C27" s="42">
        <v>150</v>
      </c>
      <c r="D27" s="34"/>
      <c r="E27" s="34"/>
    </row>
    <row r="28" spans="1:5" ht="24.75" customHeight="1">
      <c r="A28" s="16">
        <v>27</v>
      </c>
      <c r="B28" s="19" t="s">
        <v>21</v>
      </c>
      <c r="C28" s="42">
        <v>150</v>
      </c>
      <c r="D28" s="34"/>
      <c r="E28" s="34"/>
    </row>
    <row r="29" spans="1:7" ht="24.75" customHeight="1">
      <c r="A29" s="16">
        <v>28</v>
      </c>
      <c r="B29" s="19" t="s">
        <v>22</v>
      </c>
      <c r="C29" s="42">
        <v>150</v>
      </c>
      <c r="D29" s="34"/>
      <c r="E29" s="34"/>
      <c r="G29" s="3"/>
    </row>
    <row r="30" spans="1:7" ht="24.75" customHeight="1">
      <c r="A30" s="16">
        <v>29</v>
      </c>
      <c r="B30" s="19" t="s">
        <v>23</v>
      </c>
      <c r="C30" s="42">
        <v>150</v>
      </c>
      <c r="D30" s="34"/>
      <c r="E30" s="34"/>
      <c r="G30" s="3"/>
    </row>
    <row r="31" spans="1:10" ht="24.75" customHeight="1">
      <c r="A31" s="16">
        <v>30</v>
      </c>
      <c r="B31" s="19" t="s">
        <v>84</v>
      </c>
      <c r="C31" s="42">
        <v>150</v>
      </c>
      <c r="D31" s="34"/>
      <c r="E31" s="34"/>
      <c r="J31" s="18"/>
    </row>
    <row r="32" spans="1:5" ht="24.75" customHeight="1">
      <c r="A32" s="16">
        <v>31</v>
      </c>
      <c r="B32" s="23" t="s">
        <v>26</v>
      </c>
      <c r="C32" s="24"/>
      <c r="D32" s="25">
        <v>150</v>
      </c>
      <c r="E32" s="25"/>
    </row>
    <row r="33" spans="1:5" ht="18">
      <c r="A33" s="16">
        <v>32</v>
      </c>
      <c r="B33" s="23" t="s">
        <v>28</v>
      </c>
      <c r="C33" s="26"/>
      <c r="D33" s="25">
        <v>150</v>
      </c>
      <c r="E33" s="26"/>
    </row>
    <row r="34" spans="1:5" ht="18">
      <c r="A34" s="16">
        <v>33</v>
      </c>
      <c r="B34" s="23" t="s">
        <v>30</v>
      </c>
      <c r="C34" s="24"/>
      <c r="D34" s="25">
        <v>150</v>
      </c>
      <c r="E34" s="25"/>
    </row>
    <row r="35" spans="1:5" ht="18">
      <c r="A35" s="16">
        <v>34</v>
      </c>
      <c r="B35" s="26" t="s">
        <v>163</v>
      </c>
      <c r="C35" s="24"/>
      <c r="D35" s="25">
        <v>150</v>
      </c>
      <c r="E35" s="5"/>
    </row>
    <row r="36" spans="1:4" ht="18">
      <c r="A36" s="16">
        <v>35</v>
      </c>
      <c r="B36" s="23" t="s">
        <v>31</v>
      </c>
      <c r="C36" s="24"/>
      <c r="D36" s="25">
        <v>150</v>
      </c>
    </row>
    <row r="37" spans="1:4" ht="18">
      <c r="A37" s="16">
        <v>36</v>
      </c>
      <c r="B37" s="23" t="s">
        <v>32</v>
      </c>
      <c r="C37" s="24"/>
      <c r="D37" s="25">
        <v>150</v>
      </c>
    </row>
    <row r="38" spans="1:4" ht="18">
      <c r="A38" s="16">
        <v>37</v>
      </c>
      <c r="B38" s="23" t="s">
        <v>33</v>
      </c>
      <c r="C38" s="24"/>
      <c r="D38" s="25">
        <v>150</v>
      </c>
    </row>
    <row r="39" spans="1:4" ht="18">
      <c r="A39" s="16">
        <v>38</v>
      </c>
      <c r="B39" s="23" t="s">
        <v>34</v>
      </c>
      <c r="C39" s="24"/>
      <c r="D39" s="25">
        <v>150</v>
      </c>
    </row>
    <row r="40" spans="1:4" ht="18">
      <c r="A40" s="16">
        <v>39</v>
      </c>
      <c r="B40" s="35" t="s">
        <v>35</v>
      </c>
      <c r="C40" s="24"/>
      <c r="D40" s="25">
        <v>150</v>
      </c>
    </row>
    <row r="41" spans="1:4" ht="18">
      <c r="A41" s="16">
        <v>40</v>
      </c>
      <c r="B41" s="35" t="s">
        <v>37</v>
      </c>
      <c r="C41" s="24"/>
      <c r="D41" s="25">
        <v>150</v>
      </c>
    </row>
    <row r="42" spans="1:4" ht="18">
      <c r="A42" s="16">
        <v>41</v>
      </c>
      <c r="B42" s="35" t="s">
        <v>29</v>
      </c>
      <c r="C42" s="24"/>
      <c r="D42" s="25">
        <v>150</v>
      </c>
    </row>
    <row r="43" spans="1:4" ht="18">
      <c r="A43" s="16">
        <v>42</v>
      </c>
      <c r="B43" s="26" t="s">
        <v>88</v>
      </c>
      <c r="C43" s="26"/>
      <c r="D43" s="25">
        <v>150</v>
      </c>
    </row>
    <row r="44" spans="1:4" ht="18">
      <c r="A44" s="16">
        <v>43</v>
      </c>
      <c r="B44" s="23" t="s">
        <v>27</v>
      </c>
      <c r="C44" s="24"/>
      <c r="D44" s="25">
        <v>150</v>
      </c>
    </row>
    <row r="45" spans="1:4" ht="18">
      <c r="A45" s="16">
        <v>44</v>
      </c>
      <c r="B45" s="15" t="s">
        <v>38</v>
      </c>
      <c r="C45" s="30"/>
      <c r="D45" s="31">
        <v>150</v>
      </c>
    </row>
    <row r="46" spans="1:4" ht="18">
      <c r="A46" s="16">
        <v>45</v>
      </c>
      <c r="B46" s="15" t="s">
        <v>39</v>
      </c>
      <c r="C46" s="30"/>
      <c r="D46" s="31">
        <v>150</v>
      </c>
    </row>
    <row r="47" spans="1:4" ht="18">
      <c r="A47" s="16">
        <v>46</v>
      </c>
      <c r="B47" s="15" t="s">
        <v>40</v>
      </c>
      <c r="C47" s="30"/>
      <c r="D47" s="31">
        <v>150</v>
      </c>
    </row>
    <row r="48" spans="1:4" ht="18">
      <c r="A48" s="16">
        <v>47</v>
      </c>
      <c r="B48" s="15" t="s">
        <v>41</v>
      </c>
      <c r="C48" s="30"/>
      <c r="D48" s="31">
        <v>150</v>
      </c>
    </row>
    <row r="49" spans="1:4" ht="18">
      <c r="A49" s="16">
        <v>48</v>
      </c>
      <c r="B49" s="32" t="s">
        <v>42</v>
      </c>
      <c r="C49" s="30"/>
      <c r="D49" s="31">
        <v>150</v>
      </c>
    </row>
    <row r="50" spans="1:4" ht="18">
      <c r="A50" s="16">
        <v>49</v>
      </c>
      <c r="B50" s="15" t="s">
        <v>43</v>
      </c>
      <c r="C50" s="30"/>
      <c r="D50" s="31">
        <v>150</v>
      </c>
    </row>
    <row r="51" spans="1:4" ht="18">
      <c r="A51" s="16">
        <v>50</v>
      </c>
      <c r="B51" s="15" t="s">
        <v>44</v>
      </c>
      <c r="C51" s="30"/>
      <c r="D51" s="31">
        <v>150</v>
      </c>
    </row>
    <row r="52" spans="1:4" ht="18">
      <c r="A52" s="16">
        <v>51</v>
      </c>
      <c r="B52" s="32" t="s">
        <v>45</v>
      </c>
      <c r="C52" s="30"/>
      <c r="D52" s="31">
        <v>150</v>
      </c>
    </row>
    <row r="53" spans="1:4" ht="18">
      <c r="A53" s="16">
        <v>52</v>
      </c>
      <c r="B53" s="32" t="s">
        <v>87</v>
      </c>
      <c r="C53" s="30"/>
      <c r="D53" s="31">
        <v>150</v>
      </c>
    </row>
    <row r="54" spans="1:4" ht="18">
      <c r="A54" s="16">
        <v>53</v>
      </c>
      <c r="B54" s="15" t="s">
        <v>46</v>
      </c>
      <c r="C54" s="30"/>
      <c r="D54" s="31">
        <v>150</v>
      </c>
    </row>
    <row r="55" spans="1:4" ht="18">
      <c r="A55" s="16">
        <v>54</v>
      </c>
      <c r="B55" s="15" t="s">
        <v>47</v>
      </c>
      <c r="C55" s="33"/>
      <c r="D55" s="31">
        <v>150</v>
      </c>
    </row>
    <row r="56" spans="1:4" ht="18">
      <c r="A56" s="16">
        <v>55</v>
      </c>
      <c r="B56" s="15" t="s">
        <v>49</v>
      </c>
      <c r="C56" s="33"/>
      <c r="D56" s="31">
        <v>150</v>
      </c>
    </row>
    <row r="57" spans="1:4" ht="18">
      <c r="A57" s="16">
        <v>56</v>
      </c>
      <c r="B57" s="32" t="s">
        <v>48</v>
      </c>
      <c r="C57" s="30"/>
      <c r="D57" s="31">
        <v>150</v>
      </c>
    </row>
    <row r="58" spans="1:4" ht="18">
      <c r="A58" s="16">
        <v>57</v>
      </c>
      <c r="B58" s="15" t="s">
        <v>53</v>
      </c>
      <c r="C58" s="30"/>
      <c r="D58" s="31">
        <v>150</v>
      </c>
    </row>
    <row r="59" spans="1:4" ht="18">
      <c r="A59" s="16">
        <v>58</v>
      </c>
      <c r="B59" s="15" t="s">
        <v>54</v>
      </c>
      <c r="C59" s="30"/>
      <c r="D59" s="31">
        <v>150</v>
      </c>
    </row>
    <row r="60" spans="1:4" ht="18">
      <c r="A60" s="16">
        <v>59</v>
      </c>
      <c r="B60" s="15" t="s">
        <v>56</v>
      </c>
      <c r="C60" s="30"/>
      <c r="D60" s="31">
        <v>150</v>
      </c>
    </row>
    <row r="61" spans="1:4" ht="18">
      <c r="A61" s="16">
        <v>60</v>
      </c>
      <c r="B61" s="32" t="s">
        <v>57</v>
      </c>
      <c r="C61" s="30"/>
      <c r="D61" s="31">
        <v>150</v>
      </c>
    </row>
    <row r="62" spans="1:4" ht="18">
      <c r="A62" s="16">
        <v>61</v>
      </c>
      <c r="B62" s="27" t="s">
        <v>50</v>
      </c>
      <c r="C62" s="27"/>
      <c r="D62" s="27" t="s">
        <v>52</v>
      </c>
    </row>
    <row r="63" spans="1:4" ht="18">
      <c r="A63" s="16">
        <v>62</v>
      </c>
      <c r="B63" s="27" t="s">
        <v>51</v>
      </c>
      <c r="C63" s="28"/>
      <c r="D63" s="29">
        <v>150</v>
      </c>
    </row>
    <row r="64" spans="1:4" ht="18">
      <c r="A64" s="16">
        <v>63</v>
      </c>
      <c r="B64" s="27" t="s">
        <v>59</v>
      </c>
      <c r="C64" s="27"/>
      <c r="D64" s="36">
        <v>150</v>
      </c>
    </row>
    <row r="65" spans="1:4" ht="18">
      <c r="A65" s="16">
        <v>64</v>
      </c>
      <c r="B65" s="27" t="s">
        <v>60</v>
      </c>
      <c r="C65" s="27"/>
      <c r="D65" s="36">
        <v>150</v>
      </c>
    </row>
    <row r="66" spans="1:4" ht="18">
      <c r="A66" s="16">
        <v>65</v>
      </c>
      <c r="B66" s="27" t="s">
        <v>62</v>
      </c>
      <c r="C66" s="27"/>
      <c r="D66" s="36">
        <v>150</v>
      </c>
    </row>
    <row r="67" spans="1:4" ht="18">
      <c r="A67" s="16">
        <v>66</v>
      </c>
      <c r="B67" s="37" t="s">
        <v>63</v>
      </c>
      <c r="C67" s="28"/>
      <c r="D67" s="36">
        <v>150</v>
      </c>
    </row>
    <row r="68" spans="1:4" ht="18">
      <c r="A68" s="16">
        <v>67</v>
      </c>
      <c r="B68" s="27" t="s">
        <v>64</v>
      </c>
      <c r="C68" s="28"/>
      <c r="D68" s="36">
        <v>150</v>
      </c>
    </row>
    <row r="69" spans="1:4" ht="18">
      <c r="A69" s="16">
        <v>68</v>
      </c>
      <c r="B69" s="27" t="s">
        <v>65</v>
      </c>
      <c r="C69" s="27"/>
      <c r="D69" s="36">
        <v>150</v>
      </c>
    </row>
    <row r="70" spans="1:4" ht="18">
      <c r="A70" s="16">
        <v>69</v>
      </c>
      <c r="B70" s="37" t="s">
        <v>66</v>
      </c>
      <c r="C70" s="37"/>
      <c r="D70" s="36">
        <v>150</v>
      </c>
    </row>
    <row r="71" spans="1:4" ht="18">
      <c r="A71" s="16">
        <v>70</v>
      </c>
      <c r="B71" s="27" t="s">
        <v>67</v>
      </c>
      <c r="C71" s="27"/>
      <c r="D71" s="36">
        <v>150</v>
      </c>
    </row>
    <row r="72" spans="1:4" ht="18">
      <c r="A72" s="16">
        <v>71</v>
      </c>
      <c r="B72" s="27" t="s">
        <v>68</v>
      </c>
      <c r="C72" s="27"/>
      <c r="D72" s="27" t="s">
        <v>73</v>
      </c>
    </row>
    <row r="73" spans="1:4" ht="18">
      <c r="A73" s="16">
        <v>72</v>
      </c>
      <c r="B73" s="37" t="s">
        <v>69</v>
      </c>
      <c r="C73" s="37"/>
      <c r="D73" s="27" t="s">
        <v>73</v>
      </c>
    </row>
    <row r="74" spans="1:4" ht="18">
      <c r="A74" s="16">
        <v>73</v>
      </c>
      <c r="B74" s="27" t="s">
        <v>70</v>
      </c>
      <c r="C74" s="27"/>
      <c r="D74" s="36">
        <v>150</v>
      </c>
    </row>
    <row r="75" spans="1:4" ht="18">
      <c r="A75" s="16">
        <v>74</v>
      </c>
      <c r="B75" s="27" t="s">
        <v>71</v>
      </c>
      <c r="C75" s="27"/>
      <c r="D75" s="27" t="s">
        <v>73</v>
      </c>
    </row>
    <row r="76" spans="1:4" ht="18">
      <c r="A76" s="16">
        <v>75</v>
      </c>
      <c r="B76" s="27" t="s">
        <v>72</v>
      </c>
      <c r="C76" s="27"/>
      <c r="D76" s="27" t="s">
        <v>73</v>
      </c>
    </row>
    <row r="77" spans="1:4" ht="18">
      <c r="A77" s="16">
        <v>76</v>
      </c>
      <c r="B77" s="27" t="s">
        <v>89</v>
      </c>
      <c r="C77" s="27"/>
      <c r="D77" s="27" t="s">
        <v>73</v>
      </c>
    </row>
    <row r="78" spans="1:4" ht="18">
      <c r="A78" s="16">
        <v>77</v>
      </c>
      <c r="B78" s="37" t="s">
        <v>83</v>
      </c>
      <c r="C78" s="27"/>
      <c r="D78" s="27" t="s">
        <v>73</v>
      </c>
    </row>
    <row r="79" ht="18">
      <c r="A79" s="16"/>
    </row>
    <row r="81" spans="3:4" ht="18">
      <c r="C81" s="43">
        <f>SUM(C2:C78)</f>
        <v>4200</v>
      </c>
      <c r="D81" s="38">
        <f>SUM(D2:D78)</f>
        <v>6000</v>
      </c>
    </row>
    <row r="82" spans="2:5" ht="18">
      <c r="B82" s="6" t="s">
        <v>168</v>
      </c>
      <c r="C82" s="6"/>
      <c r="D82" s="6"/>
      <c r="E82" s="6"/>
    </row>
    <row r="83" spans="2:5" ht="18">
      <c r="B83" s="3" t="s">
        <v>36</v>
      </c>
      <c r="C83" s="4"/>
      <c r="D83" s="44" t="s">
        <v>164</v>
      </c>
      <c r="E83" s="6"/>
    </row>
    <row r="84" spans="2:5" ht="18">
      <c r="B84" s="3" t="s">
        <v>58</v>
      </c>
      <c r="C84" s="4"/>
      <c r="D84" s="13" t="s">
        <v>90</v>
      </c>
      <c r="E84" s="6"/>
    </row>
    <row r="85" spans="2:5" ht="18">
      <c r="B85" s="3" t="s">
        <v>61</v>
      </c>
      <c r="C85" s="3"/>
      <c r="D85" s="13" t="s">
        <v>90</v>
      </c>
      <c r="E85" s="6"/>
    </row>
    <row r="86" spans="2:5" ht="18">
      <c r="B86" s="9" t="s">
        <v>74</v>
      </c>
      <c r="C86" s="9"/>
      <c r="D86" s="6">
        <v>150</v>
      </c>
      <c r="E86" s="6"/>
    </row>
    <row r="87" spans="2:5" ht="18">
      <c r="B87" s="15" t="s">
        <v>55</v>
      </c>
      <c r="C87" s="30"/>
      <c r="D87" s="31">
        <v>150</v>
      </c>
      <c r="E87" s="14" t="s">
        <v>169</v>
      </c>
    </row>
  </sheetData>
  <sheetProtection/>
  <mergeCells count="1">
    <mergeCell ref="A1:D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1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1"/>
  <sheetViews>
    <sheetView zoomScaleSheetLayoutView="40" zoomScalePageLayoutView="0" workbookViewId="0" topLeftCell="A4">
      <selection activeCell="AH19" sqref="AH19"/>
    </sheetView>
  </sheetViews>
  <sheetFormatPr defaultColWidth="9.140625" defaultRowHeight="15"/>
  <cols>
    <col min="1" max="1" width="4.140625" style="76" bestFit="1" customWidth="1"/>
    <col min="2" max="2" width="24.7109375" style="76" customWidth="1"/>
    <col min="3" max="3" width="8.8515625" style="76" customWidth="1"/>
    <col min="4" max="4" width="6.421875" style="76" bestFit="1" customWidth="1"/>
    <col min="5" max="5" width="5.57421875" style="78" bestFit="1" customWidth="1"/>
    <col min="6" max="14" width="4.7109375" style="76" hidden="1" customWidth="1"/>
    <col min="15" max="15" width="4.7109375" style="45" customWidth="1"/>
    <col min="16" max="24" width="4.7109375" style="76" hidden="1" customWidth="1"/>
    <col min="25" max="25" width="4.7109375" style="45" customWidth="1"/>
    <col min="26" max="26" width="7.00390625" style="45" bestFit="1" customWidth="1"/>
    <col min="27" max="27" width="4.421875" style="45" bestFit="1" customWidth="1"/>
    <col min="28" max="28" width="10.28125" style="76" bestFit="1" customWidth="1"/>
    <col min="29" max="16384" width="9.140625" style="76" customWidth="1"/>
  </cols>
  <sheetData>
    <row r="1" spans="1:27" ht="15" hidden="1">
      <c r="A1" s="74"/>
      <c r="B1" s="72" t="s">
        <v>180</v>
      </c>
      <c r="C1" s="72">
        <v>68.9</v>
      </c>
      <c r="D1" s="74"/>
      <c r="E1" s="75"/>
      <c r="F1" s="74"/>
      <c r="G1" s="74"/>
      <c r="H1" s="74"/>
      <c r="I1" s="74"/>
      <c r="J1" s="74"/>
      <c r="K1" s="74"/>
      <c r="L1" s="74"/>
      <c r="M1" s="74"/>
      <c r="N1" s="74"/>
      <c r="O1" s="72"/>
      <c r="P1" s="74"/>
      <c r="Q1" s="74"/>
      <c r="R1" s="74"/>
      <c r="S1" s="74"/>
      <c r="T1" s="74"/>
      <c r="U1" s="74"/>
      <c r="V1" s="74"/>
      <c r="W1" s="74"/>
      <c r="X1" s="74"/>
      <c r="Y1" s="72"/>
      <c r="Z1" s="72"/>
      <c r="AA1" s="72"/>
    </row>
    <row r="2" spans="1:27" ht="15" hidden="1">
      <c r="A2" s="74"/>
      <c r="B2" s="72" t="s">
        <v>181</v>
      </c>
      <c r="C2" s="72">
        <v>122</v>
      </c>
      <c r="D2" s="74"/>
      <c r="E2" s="75"/>
      <c r="F2" s="74"/>
      <c r="G2" s="74"/>
      <c r="H2" s="74"/>
      <c r="I2" s="74"/>
      <c r="J2" s="74"/>
      <c r="K2" s="74"/>
      <c r="L2" s="74"/>
      <c r="M2" s="74"/>
      <c r="N2" s="74"/>
      <c r="O2" s="72"/>
      <c r="P2" s="74"/>
      <c r="Q2" s="74"/>
      <c r="R2" s="74"/>
      <c r="S2" s="74"/>
      <c r="T2" s="74"/>
      <c r="U2" s="74"/>
      <c r="V2" s="74"/>
      <c r="W2" s="74"/>
      <c r="X2" s="74"/>
      <c r="Y2" s="72"/>
      <c r="Z2" s="72"/>
      <c r="AA2" s="72"/>
    </row>
    <row r="3" spans="1:27" ht="15" hidden="1">
      <c r="A3" s="74"/>
      <c r="B3" s="72" t="s">
        <v>182</v>
      </c>
      <c r="C3" s="72">
        <v>71</v>
      </c>
      <c r="D3" s="74"/>
      <c r="E3" s="75"/>
      <c r="F3" s="74"/>
      <c r="G3" s="74"/>
      <c r="H3" s="74"/>
      <c r="I3" s="74"/>
      <c r="J3" s="74"/>
      <c r="K3" s="74"/>
      <c r="L3" s="74"/>
      <c r="M3" s="74"/>
      <c r="N3" s="74"/>
      <c r="O3" s="72"/>
      <c r="P3" s="74"/>
      <c r="Q3" s="74"/>
      <c r="R3" s="74"/>
      <c r="S3" s="74"/>
      <c r="T3" s="74"/>
      <c r="U3" s="74"/>
      <c r="V3" s="74"/>
      <c r="W3" s="74"/>
      <c r="X3" s="74"/>
      <c r="Y3" s="72"/>
      <c r="Z3" s="72"/>
      <c r="AA3" s="72"/>
    </row>
    <row r="4" spans="1:30" s="45" customFormat="1" ht="15">
      <c r="A4" s="103" t="s">
        <v>183</v>
      </c>
      <c r="B4" s="104"/>
      <c r="C4" s="104"/>
      <c r="D4" s="104"/>
      <c r="E4" s="105"/>
      <c r="F4" s="106" t="s">
        <v>191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27" ht="15">
      <c r="A5" s="74" t="s">
        <v>190</v>
      </c>
      <c r="B5" s="72" t="s">
        <v>1</v>
      </c>
      <c r="C5" s="72" t="s">
        <v>170</v>
      </c>
      <c r="D5" s="72" t="s">
        <v>0</v>
      </c>
      <c r="E5" s="46" t="s">
        <v>171</v>
      </c>
      <c r="F5" s="72">
        <v>1</v>
      </c>
      <c r="G5" s="72">
        <v>2</v>
      </c>
      <c r="H5" s="72">
        <v>3</v>
      </c>
      <c r="I5" s="72">
        <v>4</v>
      </c>
      <c r="J5" s="72">
        <v>5</v>
      </c>
      <c r="K5" s="72">
        <v>6</v>
      </c>
      <c r="L5" s="72">
        <v>7</v>
      </c>
      <c r="M5" s="72">
        <v>8</v>
      </c>
      <c r="N5" s="72">
        <v>9</v>
      </c>
      <c r="O5" s="72" t="s">
        <v>186</v>
      </c>
      <c r="P5" s="72">
        <v>10</v>
      </c>
      <c r="Q5" s="72">
        <v>11</v>
      </c>
      <c r="R5" s="72">
        <v>12</v>
      </c>
      <c r="S5" s="72">
        <v>13</v>
      </c>
      <c r="T5" s="72">
        <v>14</v>
      </c>
      <c r="U5" s="72">
        <v>15</v>
      </c>
      <c r="V5" s="72">
        <v>16</v>
      </c>
      <c r="W5" s="72">
        <v>17</v>
      </c>
      <c r="X5" s="72">
        <v>18</v>
      </c>
      <c r="Y5" s="72" t="s">
        <v>187</v>
      </c>
      <c r="Z5" s="72" t="s">
        <v>188</v>
      </c>
      <c r="AA5" s="72"/>
    </row>
    <row r="6" spans="1:27" ht="15">
      <c r="A6" s="74">
        <v>1</v>
      </c>
      <c r="B6" s="74" t="s">
        <v>91</v>
      </c>
      <c r="C6" s="74" t="s">
        <v>173</v>
      </c>
      <c r="D6" s="77">
        <v>6.5</v>
      </c>
      <c r="E6" s="75">
        <f aca="true" t="shared" si="0" ref="E6:E19">ROUND(D6,1)*($C$2/113)+($C$1-$C$3)</f>
        <v>4.917699115044253</v>
      </c>
      <c r="F6" s="74">
        <v>5</v>
      </c>
      <c r="G6" s="74">
        <v>6</v>
      </c>
      <c r="H6" s="74">
        <v>4</v>
      </c>
      <c r="I6" s="74">
        <v>4</v>
      </c>
      <c r="J6" s="74">
        <v>3</v>
      </c>
      <c r="K6" s="74">
        <v>4</v>
      </c>
      <c r="L6" s="74">
        <v>5</v>
      </c>
      <c r="M6" s="74">
        <v>3</v>
      </c>
      <c r="N6" s="74">
        <v>5</v>
      </c>
      <c r="O6" s="72">
        <f aca="true" t="shared" si="1" ref="O6:O19">SUM(F6:N6)</f>
        <v>39</v>
      </c>
      <c r="P6" s="74">
        <v>4</v>
      </c>
      <c r="Q6" s="74">
        <v>6</v>
      </c>
      <c r="R6" s="74">
        <v>3</v>
      </c>
      <c r="S6" s="74">
        <v>3</v>
      </c>
      <c r="T6" s="74">
        <v>4</v>
      </c>
      <c r="U6" s="74">
        <v>5</v>
      </c>
      <c r="V6" s="74">
        <v>5</v>
      </c>
      <c r="W6" s="74">
        <v>3</v>
      </c>
      <c r="X6" s="74">
        <v>5</v>
      </c>
      <c r="Y6" s="72">
        <f aca="true" t="shared" si="2" ref="Y6:Y19">SUM(P6:X6)</f>
        <v>38</v>
      </c>
      <c r="Z6" s="70">
        <f aca="true" t="shared" si="3" ref="Z6:Z19">O6+Y6</f>
        <v>77</v>
      </c>
      <c r="AA6" s="46"/>
    </row>
    <row r="7" spans="1:27" ht="15">
      <c r="A7" s="74">
        <v>2</v>
      </c>
      <c r="B7" s="74" t="s">
        <v>113</v>
      </c>
      <c r="C7" s="74" t="s">
        <v>172</v>
      </c>
      <c r="D7" s="77">
        <v>13.2</v>
      </c>
      <c r="E7" s="75">
        <f t="shared" si="0"/>
        <v>12.151327433628323</v>
      </c>
      <c r="F7" s="74">
        <v>6</v>
      </c>
      <c r="G7" s="74">
        <v>7</v>
      </c>
      <c r="H7" s="74">
        <v>4</v>
      </c>
      <c r="I7" s="74">
        <v>5</v>
      </c>
      <c r="J7" s="74">
        <v>3</v>
      </c>
      <c r="K7" s="74">
        <v>7</v>
      </c>
      <c r="L7" s="74">
        <v>5</v>
      </c>
      <c r="M7" s="74">
        <v>2</v>
      </c>
      <c r="N7" s="74">
        <v>3</v>
      </c>
      <c r="O7" s="72">
        <f t="shared" si="1"/>
        <v>42</v>
      </c>
      <c r="P7" s="74">
        <v>6</v>
      </c>
      <c r="Q7" s="74">
        <v>6</v>
      </c>
      <c r="R7" s="74">
        <v>2</v>
      </c>
      <c r="S7" s="74">
        <v>3</v>
      </c>
      <c r="T7" s="74">
        <v>4</v>
      </c>
      <c r="U7" s="74">
        <v>6</v>
      </c>
      <c r="V7" s="74">
        <v>4</v>
      </c>
      <c r="W7" s="74">
        <v>3</v>
      </c>
      <c r="X7" s="74">
        <v>6</v>
      </c>
      <c r="Y7" s="72">
        <f t="shared" si="2"/>
        <v>40</v>
      </c>
      <c r="Z7" s="70">
        <f t="shared" si="3"/>
        <v>82</v>
      </c>
      <c r="AA7" s="46"/>
    </row>
    <row r="8" spans="1:27" ht="15">
      <c r="A8" s="74">
        <v>3</v>
      </c>
      <c r="B8" s="74" t="s">
        <v>109</v>
      </c>
      <c r="C8" s="74" t="s">
        <v>172</v>
      </c>
      <c r="D8" s="77">
        <v>11.7</v>
      </c>
      <c r="E8" s="75">
        <f t="shared" si="0"/>
        <v>10.53185840707965</v>
      </c>
      <c r="F8" s="74">
        <v>6</v>
      </c>
      <c r="G8" s="74">
        <v>5</v>
      </c>
      <c r="H8" s="74">
        <v>4</v>
      </c>
      <c r="I8" s="74">
        <v>4</v>
      </c>
      <c r="J8" s="74">
        <v>4</v>
      </c>
      <c r="K8" s="74">
        <v>5</v>
      </c>
      <c r="L8" s="74">
        <v>4</v>
      </c>
      <c r="M8" s="74">
        <v>3</v>
      </c>
      <c r="N8" s="74">
        <v>4</v>
      </c>
      <c r="O8" s="72">
        <f t="shared" si="1"/>
        <v>39</v>
      </c>
      <c r="P8" s="74">
        <v>6</v>
      </c>
      <c r="Q8" s="74">
        <v>6</v>
      </c>
      <c r="R8" s="74">
        <v>3</v>
      </c>
      <c r="S8" s="74">
        <v>3</v>
      </c>
      <c r="T8" s="74">
        <v>4</v>
      </c>
      <c r="U8" s="74">
        <v>7</v>
      </c>
      <c r="V8" s="74">
        <v>5</v>
      </c>
      <c r="W8" s="74">
        <v>3</v>
      </c>
      <c r="X8" s="74">
        <v>6</v>
      </c>
      <c r="Y8" s="72">
        <f t="shared" si="2"/>
        <v>43</v>
      </c>
      <c r="Z8" s="72">
        <f t="shared" si="3"/>
        <v>82</v>
      </c>
      <c r="AA8" s="46"/>
    </row>
    <row r="9" spans="1:27" ht="15">
      <c r="A9" s="74">
        <v>4</v>
      </c>
      <c r="B9" s="74" t="s">
        <v>126</v>
      </c>
      <c r="C9" s="74" t="s">
        <v>174</v>
      </c>
      <c r="D9" s="77">
        <v>13.4</v>
      </c>
      <c r="E9" s="75">
        <f t="shared" si="0"/>
        <v>12.367256637168147</v>
      </c>
      <c r="F9" s="74">
        <v>5</v>
      </c>
      <c r="G9" s="74">
        <v>6</v>
      </c>
      <c r="H9" s="74">
        <v>5</v>
      </c>
      <c r="I9" s="74">
        <v>5</v>
      </c>
      <c r="J9" s="74">
        <v>3</v>
      </c>
      <c r="K9" s="74">
        <v>7</v>
      </c>
      <c r="L9" s="74">
        <v>5</v>
      </c>
      <c r="M9" s="74">
        <v>3</v>
      </c>
      <c r="N9" s="74">
        <v>6</v>
      </c>
      <c r="O9" s="72">
        <f t="shared" si="1"/>
        <v>45</v>
      </c>
      <c r="P9" s="74">
        <v>6</v>
      </c>
      <c r="Q9" s="74">
        <v>9</v>
      </c>
      <c r="R9" s="74">
        <v>3</v>
      </c>
      <c r="S9" s="74">
        <v>2</v>
      </c>
      <c r="T9" s="74">
        <v>4</v>
      </c>
      <c r="U9" s="74">
        <v>6</v>
      </c>
      <c r="V9" s="74">
        <v>4</v>
      </c>
      <c r="W9" s="74">
        <v>3</v>
      </c>
      <c r="X9" s="74">
        <v>6</v>
      </c>
      <c r="Y9" s="72">
        <f t="shared" si="2"/>
        <v>43</v>
      </c>
      <c r="Z9" s="72">
        <f t="shared" si="3"/>
        <v>88</v>
      </c>
      <c r="AA9" s="46"/>
    </row>
    <row r="10" spans="1:27" ht="15">
      <c r="A10" s="74">
        <v>5</v>
      </c>
      <c r="B10" s="74" t="s">
        <v>114</v>
      </c>
      <c r="C10" s="74" t="s">
        <v>172</v>
      </c>
      <c r="D10" s="77">
        <v>16</v>
      </c>
      <c r="E10" s="75">
        <f t="shared" si="0"/>
        <v>15.174336283185845</v>
      </c>
      <c r="F10" s="74">
        <v>5</v>
      </c>
      <c r="G10" s="74">
        <v>6</v>
      </c>
      <c r="H10" s="74">
        <v>7</v>
      </c>
      <c r="I10" s="74">
        <v>3</v>
      </c>
      <c r="J10" s="74">
        <v>5</v>
      </c>
      <c r="K10" s="74">
        <v>6</v>
      </c>
      <c r="L10" s="74">
        <v>4</v>
      </c>
      <c r="M10" s="74">
        <v>3</v>
      </c>
      <c r="N10" s="74">
        <v>7</v>
      </c>
      <c r="O10" s="72">
        <f t="shared" si="1"/>
        <v>46</v>
      </c>
      <c r="P10" s="74">
        <v>7</v>
      </c>
      <c r="Q10" s="74">
        <v>7</v>
      </c>
      <c r="R10" s="74">
        <v>4</v>
      </c>
      <c r="S10" s="74">
        <v>3</v>
      </c>
      <c r="T10" s="74">
        <v>5</v>
      </c>
      <c r="U10" s="74">
        <v>5</v>
      </c>
      <c r="V10" s="74">
        <v>4</v>
      </c>
      <c r="W10" s="74">
        <v>3</v>
      </c>
      <c r="X10" s="74">
        <v>5</v>
      </c>
      <c r="Y10" s="72">
        <f t="shared" si="2"/>
        <v>43</v>
      </c>
      <c r="Z10" s="72">
        <f t="shared" si="3"/>
        <v>89</v>
      </c>
      <c r="AA10" s="46"/>
    </row>
    <row r="11" spans="1:27" ht="15">
      <c r="A11" s="74">
        <v>6</v>
      </c>
      <c r="B11" s="74" t="s">
        <v>145</v>
      </c>
      <c r="C11" s="74" t="s">
        <v>172</v>
      </c>
      <c r="D11" s="77">
        <v>16</v>
      </c>
      <c r="E11" s="75">
        <f t="shared" si="0"/>
        <v>15.174336283185845</v>
      </c>
      <c r="F11" s="74">
        <v>8</v>
      </c>
      <c r="G11" s="74">
        <v>6</v>
      </c>
      <c r="H11" s="74">
        <v>4</v>
      </c>
      <c r="I11" s="74">
        <v>4</v>
      </c>
      <c r="J11" s="74">
        <v>3</v>
      </c>
      <c r="K11" s="74">
        <v>5</v>
      </c>
      <c r="L11" s="74">
        <v>6</v>
      </c>
      <c r="M11" s="74">
        <v>3</v>
      </c>
      <c r="N11" s="74">
        <v>5</v>
      </c>
      <c r="O11" s="72">
        <f t="shared" si="1"/>
        <v>44</v>
      </c>
      <c r="P11" s="74">
        <v>7</v>
      </c>
      <c r="Q11" s="74">
        <v>7</v>
      </c>
      <c r="R11" s="74">
        <v>4</v>
      </c>
      <c r="S11" s="74">
        <v>4</v>
      </c>
      <c r="T11" s="74">
        <v>6</v>
      </c>
      <c r="U11" s="74">
        <v>4</v>
      </c>
      <c r="V11" s="74">
        <v>5</v>
      </c>
      <c r="W11" s="74">
        <v>3</v>
      </c>
      <c r="X11" s="74">
        <v>6</v>
      </c>
      <c r="Y11" s="72">
        <f t="shared" si="2"/>
        <v>46</v>
      </c>
      <c r="Z11" s="72">
        <f t="shared" si="3"/>
        <v>90</v>
      </c>
      <c r="AA11" s="46"/>
    </row>
    <row r="12" spans="1:27" ht="15">
      <c r="A12" s="74">
        <v>7</v>
      </c>
      <c r="B12" s="74" t="s">
        <v>135</v>
      </c>
      <c r="C12" s="74" t="s">
        <v>172</v>
      </c>
      <c r="D12" s="77">
        <v>15.3</v>
      </c>
      <c r="E12" s="75">
        <f t="shared" si="0"/>
        <v>14.418584070796467</v>
      </c>
      <c r="F12" s="74">
        <v>8</v>
      </c>
      <c r="G12" s="74">
        <v>5</v>
      </c>
      <c r="H12" s="74">
        <v>5</v>
      </c>
      <c r="I12" s="74">
        <v>4</v>
      </c>
      <c r="J12" s="74">
        <v>3</v>
      </c>
      <c r="K12" s="74">
        <v>5</v>
      </c>
      <c r="L12" s="74">
        <v>6</v>
      </c>
      <c r="M12" s="74">
        <v>4</v>
      </c>
      <c r="N12" s="74">
        <v>6</v>
      </c>
      <c r="O12" s="72">
        <f t="shared" si="1"/>
        <v>46</v>
      </c>
      <c r="P12" s="74">
        <v>6</v>
      </c>
      <c r="Q12" s="74">
        <v>8</v>
      </c>
      <c r="R12" s="74">
        <v>5</v>
      </c>
      <c r="S12" s="74">
        <v>3</v>
      </c>
      <c r="T12" s="74">
        <v>5</v>
      </c>
      <c r="U12" s="74">
        <v>4</v>
      </c>
      <c r="V12" s="74">
        <v>5</v>
      </c>
      <c r="W12" s="74">
        <v>4</v>
      </c>
      <c r="X12" s="74">
        <v>5</v>
      </c>
      <c r="Y12" s="72">
        <f t="shared" si="2"/>
        <v>45</v>
      </c>
      <c r="Z12" s="72">
        <f t="shared" si="3"/>
        <v>91</v>
      </c>
      <c r="AA12" s="46"/>
    </row>
    <row r="13" spans="1:27" ht="15">
      <c r="A13" s="74">
        <v>8</v>
      </c>
      <c r="B13" s="74" t="s">
        <v>129</v>
      </c>
      <c r="C13" s="74" t="s">
        <v>174</v>
      </c>
      <c r="D13" s="77">
        <v>14.9</v>
      </c>
      <c r="E13" s="75">
        <f t="shared" si="0"/>
        <v>13.986725663716818</v>
      </c>
      <c r="F13" s="74">
        <v>6</v>
      </c>
      <c r="G13" s="74">
        <v>7</v>
      </c>
      <c r="H13" s="74">
        <v>4</v>
      </c>
      <c r="I13" s="74">
        <v>4</v>
      </c>
      <c r="J13" s="74">
        <v>3</v>
      </c>
      <c r="K13" s="74">
        <v>5</v>
      </c>
      <c r="L13" s="74">
        <v>5</v>
      </c>
      <c r="M13" s="74">
        <v>6</v>
      </c>
      <c r="N13" s="74">
        <v>5</v>
      </c>
      <c r="O13" s="72">
        <f t="shared" si="1"/>
        <v>45</v>
      </c>
      <c r="P13" s="74">
        <v>8</v>
      </c>
      <c r="Q13" s="74">
        <v>7</v>
      </c>
      <c r="R13" s="74">
        <v>5</v>
      </c>
      <c r="S13" s="74">
        <v>4</v>
      </c>
      <c r="T13" s="74">
        <v>5</v>
      </c>
      <c r="U13" s="74">
        <v>5</v>
      </c>
      <c r="V13" s="74">
        <v>5</v>
      </c>
      <c r="W13" s="74">
        <v>3</v>
      </c>
      <c r="X13" s="74">
        <v>6</v>
      </c>
      <c r="Y13" s="72">
        <f t="shared" si="2"/>
        <v>48</v>
      </c>
      <c r="Z13" s="72">
        <f t="shared" si="3"/>
        <v>93</v>
      </c>
      <c r="AA13" s="46"/>
    </row>
    <row r="14" spans="1:27" ht="15">
      <c r="A14" s="74">
        <v>9</v>
      </c>
      <c r="B14" s="74" t="s">
        <v>159</v>
      </c>
      <c r="C14" s="74" t="s">
        <v>173</v>
      </c>
      <c r="D14" s="77">
        <v>16</v>
      </c>
      <c r="E14" s="75">
        <f t="shared" si="0"/>
        <v>15.174336283185845</v>
      </c>
      <c r="F14" s="74">
        <v>7</v>
      </c>
      <c r="G14" s="74">
        <v>4</v>
      </c>
      <c r="H14" s="74">
        <v>5</v>
      </c>
      <c r="I14" s="74">
        <v>6</v>
      </c>
      <c r="J14" s="74">
        <v>5</v>
      </c>
      <c r="K14" s="74">
        <v>4</v>
      </c>
      <c r="L14" s="74">
        <v>4</v>
      </c>
      <c r="M14" s="74">
        <v>3</v>
      </c>
      <c r="N14" s="74">
        <v>5</v>
      </c>
      <c r="O14" s="72">
        <f t="shared" si="1"/>
        <v>43</v>
      </c>
      <c r="P14" s="74">
        <v>7</v>
      </c>
      <c r="Q14" s="74">
        <v>7</v>
      </c>
      <c r="R14" s="74">
        <v>3</v>
      </c>
      <c r="S14" s="74">
        <v>3</v>
      </c>
      <c r="T14" s="74">
        <v>5</v>
      </c>
      <c r="U14" s="74">
        <v>7</v>
      </c>
      <c r="V14" s="74">
        <v>7</v>
      </c>
      <c r="W14" s="74">
        <v>5</v>
      </c>
      <c r="X14" s="74">
        <v>6</v>
      </c>
      <c r="Y14" s="72">
        <f t="shared" si="2"/>
        <v>50</v>
      </c>
      <c r="Z14" s="72">
        <f t="shared" si="3"/>
        <v>93</v>
      </c>
      <c r="AA14" s="46"/>
    </row>
    <row r="15" spans="1:27" ht="14.25" customHeight="1">
      <c r="A15" s="74">
        <v>10</v>
      </c>
      <c r="B15" s="74" t="s">
        <v>157</v>
      </c>
      <c r="C15" s="74" t="s">
        <v>174</v>
      </c>
      <c r="D15" s="77">
        <v>15.7</v>
      </c>
      <c r="E15" s="75">
        <f t="shared" si="0"/>
        <v>14.850442477876111</v>
      </c>
      <c r="F15" s="74">
        <v>6</v>
      </c>
      <c r="G15" s="74">
        <v>7</v>
      </c>
      <c r="H15" s="74">
        <v>4</v>
      </c>
      <c r="I15" s="74">
        <v>5</v>
      </c>
      <c r="J15" s="74">
        <v>3</v>
      </c>
      <c r="K15" s="74">
        <v>5</v>
      </c>
      <c r="L15" s="74">
        <v>5</v>
      </c>
      <c r="M15" s="74">
        <v>3</v>
      </c>
      <c r="N15" s="74">
        <v>5</v>
      </c>
      <c r="O15" s="72">
        <f t="shared" si="1"/>
        <v>43</v>
      </c>
      <c r="P15" s="74">
        <v>8</v>
      </c>
      <c r="Q15" s="74">
        <v>6</v>
      </c>
      <c r="R15" s="74">
        <v>5</v>
      </c>
      <c r="S15" s="74">
        <v>4</v>
      </c>
      <c r="T15" s="74">
        <v>6</v>
      </c>
      <c r="U15" s="74">
        <v>4</v>
      </c>
      <c r="V15" s="74">
        <v>6</v>
      </c>
      <c r="W15" s="74">
        <v>4</v>
      </c>
      <c r="X15" s="74">
        <v>8</v>
      </c>
      <c r="Y15" s="72">
        <f t="shared" si="2"/>
        <v>51</v>
      </c>
      <c r="Z15" s="72">
        <f t="shared" si="3"/>
        <v>94</v>
      </c>
      <c r="AA15" s="46"/>
    </row>
    <row r="16" spans="1:27" ht="15">
      <c r="A16" s="74">
        <v>11</v>
      </c>
      <c r="B16" s="74" t="s">
        <v>142</v>
      </c>
      <c r="C16" s="74" t="s">
        <v>178</v>
      </c>
      <c r="D16" s="77">
        <v>12.3</v>
      </c>
      <c r="E16" s="75">
        <f t="shared" si="0"/>
        <v>11.17964601769912</v>
      </c>
      <c r="F16" s="74">
        <v>7</v>
      </c>
      <c r="G16" s="74">
        <v>7</v>
      </c>
      <c r="H16" s="74">
        <v>4</v>
      </c>
      <c r="I16" s="74">
        <v>4</v>
      </c>
      <c r="J16" s="74">
        <v>6</v>
      </c>
      <c r="K16" s="74">
        <v>5</v>
      </c>
      <c r="L16" s="74">
        <v>6</v>
      </c>
      <c r="M16" s="74">
        <v>3</v>
      </c>
      <c r="N16" s="74">
        <v>5</v>
      </c>
      <c r="O16" s="72">
        <f t="shared" si="1"/>
        <v>47</v>
      </c>
      <c r="P16" s="74">
        <v>6</v>
      </c>
      <c r="Q16" s="74">
        <v>5</v>
      </c>
      <c r="R16" s="74">
        <v>5</v>
      </c>
      <c r="S16" s="74">
        <v>5</v>
      </c>
      <c r="T16" s="74">
        <v>6</v>
      </c>
      <c r="U16" s="74">
        <v>4</v>
      </c>
      <c r="V16" s="74">
        <v>7</v>
      </c>
      <c r="W16" s="74">
        <v>4</v>
      </c>
      <c r="X16" s="74">
        <v>7</v>
      </c>
      <c r="Y16" s="72">
        <f t="shared" si="2"/>
        <v>49</v>
      </c>
      <c r="Z16" s="72">
        <f t="shared" si="3"/>
        <v>96</v>
      </c>
      <c r="AA16" s="46"/>
    </row>
    <row r="17" spans="1:27" ht="15">
      <c r="A17" s="74">
        <v>12</v>
      </c>
      <c r="B17" s="74" t="s">
        <v>93</v>
      </c>
      <c r="C17" s="74" t="s">
        <v>173</v>
      </c>
      <c r="D17" s="77">
        <v>16</v>
      </c>
      <c r="E17" s="75">
        <f t="shared" si="0"/>
        <v>15.174336283185845</v>
      </c>
      <c r="F17" s="74">
        <v>7</v>
      </c>
      <c r="G17" s="74">
        <v>6</v>
      </c>
      <c r="H17" s="74">
        <v>4</v>
      </c>
      <c r="I17" s="74">
        <v>4</v>
      </c>
      <c r="J17" s="74">
        <v>5</v>
      </c>
      <c r="K17" s="74">
        <v>7</v>
      </c>
      <c r="L17" s="74">
        <v>5</v>
      </c>
      <c r="M17" s="74">
        <v>5</v>
      </c>
      <c r="N17" s="74">
        <v>7</v>
      </c>
      <c r="O17" s="72">
        <f t="shared" si="1"/>
        <v>50</v>
      </c>
      <c r="P17" s="74">
        <v>6</v>
      </c>
      <c r="Q17" s="74">
        <v>6</v>
      </c>
      <c r="R17" s="74">
        <v>5</v>
      </c>
      <c r="S17" s="74">
        <v>3</v>
      </c>
      <c r="T17" s="74">
        <v>5</v>
      </c>
      <c r="U17" s="74">
        <v>5</v>
      </c>
      <c r="V17" s="74">
        <v>5</v>
      </c>
      <c r="W17" s="74">
        <v>6</v>
      </c>
      <c r="X17" s="74">
        <v>6</v>
      </c>
      <c r="Y17" s="72">
        <f t="shared" si="2"/>
        <v>47</v>
      </c>
      <c r="Z17" s="72">
        <f t="shared" si="3"/>
        <v>97</v>
      </c>
      <c r="AA17" s="46"/>
    </row>
    <row r="18" spans="1:27" ht="15">
      <c r="A18" s="74">
        <v>13</v>
      </c>
      <c r="B18" s="74" t="s">
        <v>92</v>
      </c>
      <c r="C18" s="74" t="s">
        <v>173</v>
      </c>
      <c r="D18" s="77">
        <v>16</v>
      </c>
      <c r="E18" s="75">
        <f t="shared" si="0"/>
        <v>15.174336283185845</v>
      </c>
      <c r="F18" s="74">
        <v>6</v>
      </c>
      <c r="G18" s="74">
        <v>7</v>
      </c>
      <c r="H18" s="74">
        <v>5</v>
      </c>
      <c r="I18" s="74">
        <v>5</v>
      </c>
      <c r="J18" s="74">
        <v>4</v>
      </c>
      <c r="K18" s="74">
        <v>6</v>
      </c>
      <c r="L18" s="74">
        <v>6</v>
      </c>
      <c r="M18" s="74">
        <v>6</v>
      </c>
      <c r="N18" s="74">
        <v>6</v>
      </c>
      <c r="O18" s="72">
        <f t="shared" si="1"/>
        <v>51</v>
      </c>
      <c r="P18" s="74">
        <v>7</v>
      </c>
      <c r="Q18" s="74">
        <v>6</v>
      </c>
      <c r="R18" s="74">
        <v>3</v>
      </c>
      <c r="S18" s="74">
        <v>3</v>
      </c>
      <c r="T18" s="74">
        <v>7</v>
      </c>
      <c r="U18" s="74">
        <v>6</v>
      </c>
      <c r="V18" s="74">
        <v>5</v>
      </c>
      <c r="W18" s="74">
        <v>4</v>
      </c>
      <c r="X18" s="74">
        <v>6</v>
      </c>
      <c r="Y18" s="72">
        <f t="shared" si="2"/>
        <v>47</v>
      </c>
      <c r="Z18" s="72">
        <f t="shared" si="3"/>
        <v>98</v>
      </c>
      <c r="AA18" s="46"/>
    </row>
    <row r="19" spans="1:27" ht="15">
      <c r="A19" s="74">
        <v>14</v>
      </c>
      <c r="B19" s="74" t="s">
        <v>132</v>
      </c>
      <c r="C19" s="74" t="s">
        <v>172</v>
      </c>
      <c r="D19" s="77">
        <v>15.6</v>
      </c>
      <c r="E19" s="75">
        <f t="shared" si="0"/>
        <v>14.7424778761062</v>
      </c>
      <c r="F19" s="74">
        <v>6</v>
      </c>
      <c r="G19" s="74">
        <v>5</v>
      </c>
      <c r="H19" s="74">
        <v>4</v>
      </c>
      <c r="I19" s="74">
        <v>7</v>
      </c>
      <c r="J19" s="74">
        <v>4</v>
      </c>
      <c r="K19" s="74">
        <v>6</v>
      </c>
      <c r="L19" s="74">
        <v>6</v>
      </c>
      <c r="M19" s="74">
        <v>5</v>
      </c>
      <c r="N19" s="74">
        <v>8</v>
      </c>
      <c r="O19" s="72">
        <f t="shared" si="1"/>
        <v>51</v>
      </c>
      <c r="P19" s="74">
        <v>5</v>
      </c>
      <c r="Q19" s="74">
        <v>6</v>
      </c>
      <c r="R19" s="74">
        <v>5</v>
      </c>
      <c r="S19" s="74">
        <v>5</v>
      </c>
      <c r="T19" s="74">
        <v>6</v>
      </c>
      <c r="U19" s="74">
        <v>4</v>
      </c>
      <c r="V19" s="74">
        <v>5</v>
      </c>
      <c r="W19" s="74">
        <v>4</v>
      </c>
      <c r="X19" s="74">
        <v>8</v>
      </c>
      <c r="Y19" s="72">
        <f t="shared" si="2"/>
        <v>48</v>
      </c>
      <c r="Z19" s="72">
        <f t="shared" si="3"/>
        <v>99</v>
      </c>
      <c r="AA19" s="46"/>
    </row>
    <row r="20" spans="1:27" ht="15">
      <c r="A20" s="103" t="s">
        <v>192</v>
      </c>
      <c r="B20" s="104"/>
      <c r="C20" s="104"/>
      <c r="D20" s="104"/>
      <c r="E20" s="105"/>
      <c r="F20" s="72">
        <v>1</v>
      </c>
      <c r="G20" s="72">
        <v>2</v>
      </c>
      <c r="H20" s="72">
        <v>3</v>
      </c>
      <c r="I20" s="72">
        <v>4</v>
      </c>
      <c r="J20" s="72">
        <v>5</v>
      </c>
      <c r="K20" s="72">
        <v>6</v>
      </c>
      <c r="L20" s="72">
        <v>7</v>
      </c>
      <c r="M20" s="72">
        <v>8</v>
      </c>
      <c r="N20" s="72">
        <v>9</v>
      </c>
      <c r="O20" s="72" t="s">
        <v>186</v>
      </c>
      <c r="P20" s="72">
        <v>10</v>
      </c>
      <c r="Q20" s="72">
        <v>11</v>
      </c>
      <c r="R20" s="72">
        <v>12</v>
      </c>
      <c r="S20" s="72">
        <v>13</v>
      </c>
      <c r="T20" s="72">
        <v>14</v>
      </c>
      <c r="U20" s="72">
        <v>15</v>
      </c>
      <c r="V20" s="72">
        <v>16</v>
      </c>
      <c r="W20" s="72">
        <v>17</v>
      </c>
      <c r="X20" s="72">
        <v>18</v>
      </c>
      <c r="Y20" s="72" t="s">
        <v>187</v>
      </c>
      <c r="Z20" s="72" t="s">
        <v>188</v>
      </c>
      <c r="AA20" s="72" t="s">
        <v>189</v>
      </c>
    </row>
    <row r="21" spans="1:28" ht="15">
      <c r="A21" s="74">
        <v>1</v>
      </c>
      <c r="B21" s="74" t="s">
        <v>113</v>
      </c>
      <c r="C21" s="74" t="s">
        <v>172</v>
      </c>
      <c r="D21" s="77">
        <v>13.2</v>
      </c>
      <c r="E21" s="75">
        <f aca="true" t="shared" si="4" ref="E21:E34">ROUND(D21,1)*($C$2/113)+($C$1-$C$3)</f>
        <v>12.151327433628323</v>
      </c>
      <c r="F21" s="74">
        <v>6</v>
      </c>
      <c r="G21" s="74">
        <v>7</v>
      </c>
      <c r="H21" s="74">
        <v>4</v>
      </c>
      <c r="I21" s="74">
        <v>5</v>
      </c>
      <c r="J21" s="74">
        <v>3</v>
      </c>
      <c r="K21" s="74">
        <v>7</v>
      </c>
      <c r="L21" s="74">
        <v>5</v>
      </c>
      <c r="M21" s="74">
        <v>2</v>
      </c>
      <c r="N21" s="74">
        <v>3</v>
      </c>
      <c r="O21" s="72">
        <f aca="true" t="shared" si="5" ref="O21:O34">SUM(F21:N21)</f>
        <v>42</v>
      </c>
      <c r="P21" s="74">
        <v>6</v>
      </c>
      <c r="Q21" s="74">
        <v>6</v>
      </c>
      <c r="R21" s="74">
        <v>2</v>
      </c>
      <c r="S21" s="74">
        <v>3</v>
      </c>
      <c r="T21" s="74">
        <v>4</v>
      </c>
      <c r="U21" s="74">
        <v>6</v>
      </c>
      <c r="V21" s="74">
        <v>4</v>
      </c>
      <c r="W21" s="74">
        <v>3</v>
      </c>
      <c r="X21" s="74">
        <v>6</v>
      </c>
      <c r="Y21" s="72">
        <f aca="true" t="shared" si="6" ref="Y21:Y34">SUM(P21:X21)</f>
        <v>40</v>
      </c>
      <c r="Z21" s="72">
        <f aca="true" t="shared" si="7" ref="Z21:Z34">O21+Y21</f>
        <v>82</v>
      </c>
      <c r="AA21" s="46">
        <f aca="true" t="shared" si="8" ref="AA21:AA34">Z21-E21</f>
        <v>69.84867256637168</v>
      </c>
      <c r="AB21" s="78"/>
    </row>
    <row r="22" spans="1:28" ht="15">
      <c r="A22" s="74">
        <v>2</v>
      </c>
      <c r="B22" s="74" t="s">
        <v>109</v>
      </c>
      <c r="C22" s="74" t="s">
        <v>172</v>
      </c>
      <c r="D22" s="77">
        <v>11.7</v>
      </c>
      <c r="E22" s="75">
        <f t="shared" si="4"/>
        <v>10.53185840707965</v>
      </c>
      <c r="F22" s="74">
        <v>6</v>
      </c>
      <c r="G22" s="74">
        <v>5</v>
      </c>
      <c r="H22" s="74">
        <v>4</v>
      </c>
      <c r="I22" s="74">
        <v>4</v>
      </c>
      <c r="J22" s="74">
        <v>4</v>
      </c>
      <c r="K22" s="74">
        <v>5</v>
      </c>
      <c r="L22" s="74">
        <v>4</v>
      </c>
      <c r="M22" s="74">
        <v>3</v>
      </c>
      <c r="N22" s="74">
        <v>4</v>
      </c>
      <c r="O22" s="72">
        <f t="shared" si="5"/>
        <v>39</v>
      </c>
      <c r="P22" s="74">
        <v>6</v>
      </c>
      <c r="Q22" s="74">
        <v>6</v>
      </c>
      <c r="R22" s="74">
        <v>3</v>
      </c>
      <c r="S22" s="74">
        <v>3</v>
      </c>
      <c r="T22" s="74">
        <v>4</v>
      </c>
      <c r="U22" s="74">
        <v>7</v>
      </c>
      <c r="V22" s="74">
        <v>5</v>
      </c>
      <c r="W22" s="74">
        <v>3</v>
      </c>
      <c r="X22" s="74">
        <v>6</v>
      </c>
      <c r="Y22" s="72">
        <f t="shared" si="6"/>
        <v>43</v>
      </c>
      <c r="Z22" s="72">
        <f t="shared" si="7"/>
        <v>82</v>
      </c>
      <c r="AA22" s="73">
        <f t="shared" si="8"/>
        <v>71.46814159292035</v>
      </c>
      <c r="AB22" s="78"/>
    </row>
    <row r="23" spans="1:28" ht="15">
      <c r="A23" s="74">
        <v>3</v>
      </c>
      <c r="B23" s="74" t="s">
        <v>91</v>
      </c>
      <c r="C23" s="74" t="s">
        <v>173</v>
      </c>
      <c r="D23" s="77">
        <v>6.5</v>
      </c>
      <c r="E23" s="75">
        <f t="shared" si="4"/>
        <v>4.917699115044253</v>
      </c>
      <c r="F23" s="74">
        <v>5</v>
      </c>
      <c r="G23" s="74">
        <v>6</v>
      </c>
      <c r="H23" s="74">
        <v>4</v>
      </c>
      <c r="I23" s="74">
        <v>4</v>
      </c>
      <c r="J23" s="74">
        <v>3</v>
      </c>
      <c r="K23" s="74">
        <v>4</v>
      </c>
      <c r="L23" s="74">
        <v>5</v>
      </c>
      <c r="M23" s="74">
        <v>3</v>
      </c>
      <c r="N23" s="74">
        <v>5</v>
      </c>
      <c r="O23" s="72">
        <f t="shared" si="5"/>
        <v>39</v>
      </c>
      <c r="P23" s="74">
        <v>4</v>
      </c>
      <c r="Q23" s="74">
        <v>6</v>
      </c>
      <c r="R23" s="74">
        <v>3</v>
      </c>
      <c r="S23" s="74">
        <v>3</v>
      </c>
      <c r="T23" s="74">
        <v>4</v>
      </c>
      <c r="U23" s="74">
        <v>5</v>
      </c>
      <c r="V23" s="74">
        <v>5</v>
      </c>
      <c r="W23" s="74">
        <v>3</v>
      </c>
      <c r="X23" s="74">
        <v>5</v>
      </c>
      <c r="Y23" s="72">
        <f t="shared" si="6"/>
        <v>38</v>
      </c>
      <c r="Z23" s="72">
        <f t="shared" si="7"/>
        <v>77</v>
      </c>
      <c r="AA23" s="46">
        <f t="shared" si="8"/>
        <v>72.08230088495574</v>
      </c>
      <c r="AB23" s="78"/>
    </row>
    <row r="24" spans="1:28" ht="15">
      <c r="A24" s="74">
        <v>4</v>
      </c>
      <c r="B24" s="74" t="s">
        <v>114</v>
      </c>
      <c r="C24" s="74" t="s">
        <v>172</v>
      </c>
      <c r="D24" s="77">
        <v>16</v>
      </c>
      <c r="E24" s="75">
        <f t="shared" si="4"/>
        <v>15.174336283185845</v>
      </c>
      <c r="F24" s="74">
        <v>5</v>
      </c>
      <c r="G24" s="74">
        <v>6</v>
      </c>
      <c r="H24" s="74">
        <v>7</v>
      </c>
      <c r="I24" s="74">
        <v>3</v>
      </c>
      <c r="J24" s="74">
        <v>5</v>
      </c>
      <c r="K24" s="74">
        <v>6</v>
      </c>
      <c r="L24" s="74">
        <v>4</v>
      </c>
      <c r="M24" s="74">
        <v>3</v>
      </c>
      <c r="N24" s="74">
        <v>7</v>
      </c>
      <c r="O24" s="72">
        <f t="shared" si="5"/>
        <v>46</v>
      </c>
      <c r="P24" s="74">
        <v>7</v>
      </c>
      <c r="Q24" s="74">
        <v>7</v>
      </c>
      <c r="R24" s="74">
        <v>4</v>
      </c>
      <c r="S24" s="74">
        <v>3</v>
      </c>
      <c r="T24" s="74">
        <v>5</v>
      </c>
      <c r="U24" s="74">
        <v>5</v>
      </c>
      <c r="V24" s="74">
        <v>4</v>
      </c>
      <c r="W24" s="74">
        <v>3</v>
      </c>
      <c r="X24" s="74">
        <v>5</v>
      </c>
      <c r="Y24" s="72">
        <f t="shared" si="6"/>
        <v>43</v>
      </c>
      <c r="Z24" s="72">
        <f t="shared" si="7"/>
        <v>89</v>
      </c>
      <c r="AA24" s="73">
        <f t="shared" si="8"/>
        <v>73.82566371681415</v>
      </c>
      <c r="AB24" s="78"/>
    </row>
    <row r="25" spans="1:28" ht="15">
      <c r="A25" s="74">
        <v>5</v>
      </c>
      <c r="B25" s="74" t="s">
        <v>145</v>
      </c>
      <c r="C25" s="74" t="s">
        <v>172</v>
      </c>
      <c r="D25" s="77">
        <v>16</v>
      </c>
      <c r="E25" s="75">
        <f t="shared" si="4"/>
        <v>15.174336283185845</v>
      </c>
      <c r="F25" s="74">
        <v>8</v>
      </c>
      <c r="G25" s="74">
        <v>6</v>
      </c>
      <c r="H25" s="74">
        <v>4</v>
      </c>
      <c r="I25" s="74">
        <v>4</v>
      </c>
      <c r="J25" s="74">
        <v>3</v>
      </c>
      <c r="K25" s="74">
        <v>5</v>
      </c>
      <c r="L25" s="74">
        <v>6</v>
      </c>
      <c r="M25" s="74">
        <v>3</v>
      </c>
      <c r="N25" s="74">
        <v>5</v>
      </c>
      <c r="O25" s="72">
        <f t="shared" si="5"/>
        <v>44</v>
      </c>
      <c r="P25" s="74">
        <v>7</v>
      </c>
      <c r="Q25" s="74">
        <v>7</v>
      </c>
      <c r="R25" s="74">
        <v>4</v>
      </c>
      <c r="S25" s="74">
        <v>4</v>
      </c>
      <c r="T25" s="74">
        <v>6</v>
      </c>
      <c r="U25" s="74">
        <v>4</v>
      </c>
      <c r="V25" s="74">
        <v>5</v>
      </c>
      <c r="W25" s="74">
        <v>3</v>
      </c>
      <c r="X25" s="74">
        <v>6</v>
      </c>
      <c r="Y25" s="72">
        <f t="shared" si="6"/>
        <v>46</v>
      </c>
      <c r="Z25" s="72">
        <f t="shared" si="7"/>
        <v>90</v>
      </c>
      <c r="AA25" s="73">
        <f t="shared" si="8"/>
        <v>74.82566371681415</v>
      </c>
      <c r="AB25" s="78"/>
    </row>
    <row r="26" spans="1:28" ht="15">
      <c r="A26" s="74">
        <v>6</v>
      </c>
      <c r="B26" s="74" t="s">
        <v>126</v>
      </c>
      <c r="C26" s="74" t="s">
        <v>174</v>
      </c>
      <c r="D26" s="77">
        <v>13.4</v>
      </c>
      <c r="E26" s="75">
        <f t="shared" si="4"/>
        <v>12.367256637168147</v>
      </c>
      <c r="F26" s="74">
        <v>5</v>
      </c>
      <c r="G26" s="74">
        <v>6</v>
      </c>
      <c r="H26" s="74">
        <v>5</v>
      </c>
      <c r="I26" s="74">
        <v>5</v>
      </c>
      <c r="J26" s="74">
        <v>3</v>
      </c>
      <c r="K26" s="74">
        <v>7</v>
      </c>
      <c r="L26" s="74">
        <v>5</v>
      </c>
      <c r="M26" s="74">
        <v>3</v>
      </c>
      <c r="N26" s="74">
        <v>6</v>
      </c>
      <c r="O26" s="72">
        <f t="shared" si="5"/>
        <v>45</v>
      </c>
      <c r="P26" s="74">
        <v>6</v>
      </c>
      <c r="Q26" s="74">
        <v>9</v>
      </c>
      <c r="R26" s="74">
        <v>3</v>
      </c>
      <c r="S26" s="74">
        <v>2</v>
      </c>
      <c r="T26" s="74">
        <v>4</v>
      </c>
      <c r="U26" s="74">
        <v>6</v>
      </c>
      <c r="V26" s="74">
        <v>4</v>
      </c>
      <c r="W26" s="74">
        <v>3</v>
      </c>
      <c r="X26" s="74">
        <v>6</v>
      </c>
      <c r="Y26" s="72">
        <f t="shared" si="6"/>
        <v>43</v>
      </c>
      <c r="Z26" s="72">
        <f t="shared" si="7"/>
        <v>88</v>
      </c>
      <c r="AA26" s="46">
        <f t="shared" si="8"/>
        <v>75.63274336283186</v>
      </c>
      <c r="AB26" s="78"/>
    </row>
    <row r="27" spans="1:28" ht="15">
      <c r="A27" s="74">
        <v>7</v>
      </c>
      <c r="B27" s="74" t="s">
        <v>135</v>
      </c>
      <c r="C27" s="74" t="s">
        <v>172</v>
      </c>
      <c r="D27" s="77">
        <v>15.3</v>
      </c>
      <c r="E27" s="75">
        <f t="shared" si="4"/>
        <v>14.418584070796467</v>
      </c>
      <c r="F27" s="74">
        <v>8</v>
      </c>
      <c r="G27" s="74">
        <v>5</v>
      </c>
      <c r="H27" s="74">
        <v>5</v>
      </c>
      <c r="I27" s="74">
        <v>4</v>
      </c>
      <c r="J27" s="74">
        <v>3</v>
      </c>
      <c r="K27" s="74">
        <v>5</v>
      </c>
      <c r="L27" s="74">
        <v>6</v>
      </c>
      <c r="M27" s="74">
        <v>4</v>
      </c>
      <c r="N27" s="74">
        <v>6</v>
      </c>
      <c r="O27" s="72">
        <f t="shared" si="5"/>
        <v>46</v>
      </c>
      <c r="P27" s="74">
        <v>6</v>
      </c>
      <c r="Q27" s="74">
        <v>8</v>
      </c>
      <c r="R27" s="74">
        <v>5</v>
      </c>
      <c r="S27" s="74">
        <v>3</v>
      </c>
      <c r="T27" s="74">
        <v>5</v>
      </c>
      <c r="U27" s="74">
        <v>4</v>
      </c>
      <c r="V27" s="74">
        <v>5</v>
      </c>
      <c r="W27" s="74">
        <v>4</v>
      </c>
      <c r="X27" s="74">
        <v>5</v>
      </c>
      <c r="Y27" s="72">
        <f t="shared" si="6"/>
        <v>45</v>
      </c>
      <c r="Z27" s="72">
        <f t="shared" si="7"/>
        <v>91</v>
      </c>
      <c r="AA27" s="46">
        <f t="shared" si="8"/>
        <v>76.58141592920353</v>
      </c>
      <c r="AB27" s="78"/>
    </row>
    <row r="28" spans="1:28" ht="15">
      <c r="A28" s="74">
        <v>8</v>
      </c>
      <c r="B28" s="74" t="s">
        <v>159</v>
      </c>
      <c r="C28" s="74" t="s">
        <v>173</v>
      </c>
      <c r="D28" s="77">
        <v>16</v>
      </c>
      <c r="E28" s="75">
        <f t="shared" si="4"/>
        <v>15.174336283185845</v>
      </c>
      <c r="F28" s="74">
        <v>7</v>
      </c>
      <c r="G28" s="74">
        <v>4</v>
      </c>
      <c r="H28" s="74">
        <v>5</v>
      </c>
      <c r="I28" s="74">
        <v>6</v>
      </c>
      <c r="J28" s="74">
        <v>5</v>
      </c>
      <c r="K28" s="74">
        <v>4</v>
      </c>
      <c r="L28" s="74">
        <v>4</v>
      </c>
      <c r="M28" s="74">
        <v>3</v>
      </c>
      <c r="N28" s="74">
        <v>5</v>
      </c>
      <c r="O28" s="72">
        <f t="shared" si="5"/>
        <v>43</v>
      </c>
      <c r="P28" s="74">
        <v>7</v>
      </c>
      <c r="Q28" s="74">
        <v>7</v>
      </c>
      <c r="R28" s="74">
        <v>3</v>
      </c>
      <c r="S28" s="74">
        <v>3</v>
      </c>
      <c r="T28" s="74">
        <v>5</v>
      </c>
      <c r="U28" s="74">
        <v>7</v>
      </c>
      <c r="V28" s="74">
        <v>7</v>
      </c>
      <c r="W28" s="74">
        <v>5</v>
      </c>
      <c r="X28" s="74">
        <v>6</v>
      </c>
      <c r="Y28" s="72">
        <f t="shared" si="6"/>
        <v>50</v>
      </c>
      <c r="Z28" s="72">
        <f t="shared" si="7"/>
        <v>93</v>
      </c>
      <c r="AA28" s="46">
        <f t="shared" si="8"/>
        <v>77.82566371681415</v>
      </c>
      <c r="AB28" s="78"/>
    </row>
    <row r="29" spans="1:28" ht="15">
      <c r="A29" s="74">
        <v>9</v>
      </c>
      <c r="B29" s="74" t="s">
        <v>129</v>
      </c>
      <c r="C29" s="74" t="s">
        <v>174</v>
      </c>
      <c r="D29" s="77">
        <v>14.9</v>
      </c>
      <c r="E29" s="75">
        <f t="shared" si="4"/>
        <v>13.986725663716818</v>
      </c>
      <c r="F29" s="74">
        <v>6</v>
      </c>
      <c r="G29" s="74">
        <v>7</v>
      </c>
      <c r="H29" s="74">
        <v>4</v>
      </c>
      <c r="I29" s="74">
        <v>4</v>
      </c>
      <c r="J29" s="74">
        <v>3</v>
      </c>
      <c r="K29" s="74">
        <v>5</v>
      </c>
      <c r="L29" s="74">
        <v>5</v>
      </c>
      <c r="M29" s="74">
        <v>6</v>
      </c>
      <c r="N29" s="74">
        <v>5</v>
      </c>
      <c r="O29" s="72">
        <f t="shared" si="5"/>
        <v>45</v>
      </c>
      <c r="P29" s="74">
        <v>8</v>
      </c>
      <c r="Q29" s="74">
        <v>7</v>
      </c>
      <c r="R29" s="74">
        <v>5</v>
      </c>
      <c r="S29" s="74">
        <v>4</v>
      </c>
      <c r="T29" s="74">
        <v>5</v>
      </c>
      <c r="U29" s="74">
        <v>5</v>
      </c>
      <c r="V29" s="74">
        <v>5</v>
      </c>
      <c r="W29" s="74">
        <v>3</v>
      </c>
      <c r="X29" s="74">
        <v>6</v>
      </c>
      <c r="Y29" s="72">
        <f t="shared" si="6"/>
        <v>48</v>
      </c>
      <c r="Z29" s="72">
        <f t="shared" si="7"/>
        <v>93</v>
      </c>
      <c r="AA29" s="46">
        <f t="shared" si="8"/>
        <v>79.01327433628319</v>
      </c>
      <c r="AB29" s="78">
        <f>E29/2-Y29</f>
        <v>-41.006637168141594</v>
      </c>
    </row>
    <row r="30" spans="1:28" ht="15">
      <c r="A30" s="74">
        <v>10</v>
      </c>
      <c r="B30" s="74" t="s">
        <v>157</v>
      </c>
      <c r="C30" s="74" t="s">
        <v>174</v>
      </c>
      <c r="D30" s="77">
        <v>15.7</v>
      </c>
      <c r="E30" s="75">
        <f t="shared" si="4"/>
        <v>14.850442477876111</v>
      </c>
      <c r="F30" s="74">
        <v>6</v>
      </c>
      <c r="G30" s="74">
        <v>7</v>
      </c>
      <c r="H30" s="74">
        <v>4</v>
      </c>
      <c r="I30" s="74">
        <v>5</v>
      </c>
      <c r="J30" s="74">
        <v>3</v>
      </c>
      <c r="K30" s="74">
        <v>5</v>
      </c>
      <c r="L30" s="74">
        <v>5</v>
      </c>
      <c r="M30" s="74">
        <v>3</v>
      </c>
      <c r="N30" s="74">
        <v>5</v>
      </c>
      <c r="O30" s="72">
        <f t="shared" si="5"/>
        <v>43</v>
      </c>
      <c r="P30" s="74">
        <v>8</v>
      </c>
      <c r="Q30" s="74">
        <v>6</v>
      </c>
      <c r="R30" s="74">
        <v>5</v>
      </c>
      <c r="S30" s="74">
        <v>4</v>
      </c>
      <c r="T30" s="74">
        <v>6</v>
      </c>
      <c r="U30" s="74">
        <v>4</v>
      </c>
      <c r="V30" s="74">
        <v>6</v>
      </c>
      <c r="W30" s="74">
        <v>4</v>
      </c>
      <c r="X30" s="74">
        <v>8</v>
      </c>
      <c r="Y30" s="72">
        <f t="shared" si="6"/>
        <v>51</v>
      </c>
      <c r="Z30" s="72">
        <f t="shared" si="7"/>
        <v>94</v>
      </c>
      <c r="AA30" s="46">
        <f t="shared" si="8"/>
        <v>79.14955752212389</v>
      </c>
      <c r="AB30" s="78">
        <f>E30/2-Y30</f>
        <v>-43.57477876106194</v>
      </c>
    </row>
    <row r="31" spans="1:28" ht="15">
      <c r="A31" s="74">
        <v>11</v>
      </c>
      <c r="B31" s="74" t="s">
        <v>93</v>
      </c>
      <c r="C31" s="74" t="s">
        <v>173</v>
      </c>
      <c r="D31" s="77">
        <v>16</v>
      </c>
      <c r="E31" s="75">
        <f t="shared" si="4"/>
        <v>15.174336283185845</v>
      </c>
      <c r="F31" s="74">
        <v>7</v>
      </c>
      <c r="G31" s="74">
        <v>6</v>
      </c>
      <c r="H31" s="74">
        <v>4</v>
      </c>
      <c r="I31" s="74">
        <v>4</v>
      </c>
      <c r="J31" s="74">
        <v>5</v>
      </c>
      <c r="K31" s="74">
        <v>7</v>
      </c>
      <c r="L31" s="74">
        <v>5</v>
      </c>
      <c r="M31" s="74">
        <v>5</v>
      </c>
      <c r="N31" s="74">
        <v>7</v>
      </c>
      <c r="O31" s="72">
        <f t="shared" si="5"/>
        <v>50</v>
      </c>
      <c r="P31" s="74">
        <v>6</v>
      </c>
      <c r="Q31" s="74">
        <v>6</v>
      </c>
      <c r="R31" s="74">
        <v>5</v>
      </c>
      <c r="S31" s="74">
        <v>3</v>
      </c>
      <c r="T31" s="74">
        <v>5</v>
      </c>
      <c r="U31" s="74">
        <v>5</v>
      </c>
      <c r="V31" s="74">
        <v>5</v>
      </c>
      <c r="W31" s="74">
        <v>6</v>
      </c>
      <c r="X31" s="74">
        <v>6</v>
      </c>
      <c r="Y31" s="72">
        <f t="shared" si="6"/>
        <v>47</v>
      </c>
      <c r="Z31" s="72">
        <f t="shared" si="7"/>
        <v>97</v>
      </c>
      <c r="AA31" s="46">
        <f t="shared" si="8"/>
        <v>81.82566371681415</v>
      </c>
      <c r="AB31" s="78"/>
    </row>
    <row r="32" spans="1:28" ht="15">
      <c r="A32" s="74">
        <v>12</v>
      </c>
      <c r="B32" s="74" t="s">
        <v>92</v>
      </c>
      <c r="C32" s="74" t="s">
        <v>173</v>
      </c>
      <c r="D32" s="77">
        <v>16</v>
      </c>
      <c r="E32" s="75">
        <f t="shared" si="4"/>
        <v>15.174336283185845</v>
      </c>
      <c r="F32" s="74">
        <v>6</v>
      </c>
      <c r="G32" s="74">
        <v>7</v>
      </c>
      <c r="H32" s="74">
        <v>5</v>
      </c>
      <c r="I32" s="74">
        <v>5</v>
      </c>
      <c r="J32" s="74">
        <v>4</v>
      </c>
      <c r="K32" s="74">
        <v>6</v>
      </c>
      <c r="L32" s="74">
        <v>6</v>
      </c>
      <c r="M32" s="74">
        <v>6</v>
      </c>
      <c r="N32" s="74">
        <v>6</v>
      </c>
      <c r="O32" s="72">
        <f t="shared" si="5"/>
        <v>51</v>
      </c>
      <c r="P32" s="74">
        <v>7</v>
      </c>
      <c r="Q32" s="74">
        <v>6</v>
      </c>
      <c r="R32" s="74">
        <v>3</v>
      </c>
      <c r="S32" s="74">
        <v>3</v>
      </c>
      <c r="T32" s="74">
        <v>7</v>
      </c>
      <c r="U32" s="74">
        <v>6</v>
      </c>
      <c r="V32" s="74">
        <v>5</v>
      </c>
      <c r="W32" s="74">
        <v>4</v>
      </c>
      <c r="X32" s="74">
        <v>6</v>
      </c>
      <c r="Y32" s="72">
        <f t="shared" si="6"/>
        <v>47</v>
      </c>
      <c r="Z32" s="72">
        <f t="shared" si="7"/>
        <v>98</v>
      </c>
      <c r="AA32" s="46">
        <f t="shared" si="8"/>
        <v>82.82566371681415</v>
      </c>
      <c r="AB32" s="78"/>
    </row>
    <row r="33" spans="1:28" ht="15">
      <c r="A33" s="74">
        <v>13</v>
      </c>
      <c r="B33" s="74" t="s">
        <v>132</v>
      </c>
      <c r="C33" s="74" t="s">
        <v>172</v>
      </c>
      <c r="D33" s="77">
        <v>15.6</v>
      </c>
      <c r="E33" s="75">
        <f t="shared" si="4"/>
        <v>14.7424778761062</v>
      </c>
      <c r="F33" s="74">
        <v>6</v>
      </c>
      <c r="G33" s="74">
        <v>5</v>
      </c>
      <c r="H33" s="74">
        <v>4</v>
      </c>
      <c r="I33" s="74">
        <v>7</v>
      </c>
      <c r="J33" s="74">
        <v>4</v>
      </c>
      <c r="K33" s="74">
        <v>6</v>
      </c>
      <c r="L33" s="74">
        <v>6</v>
      </c>
      <c r="M33" s="74">
        <v>5</v>
      </c>
      <c r="N33" s="74">
        <v>8</v>
      </c>
      <c r="O33" s="72">
        <f t="shared" si="5"/>
        <v>51</v>
      </c>
      <c r="P33" s="74">
        <v>5</v>
      </c>
      <c r="Q33" s="74">
        <v>6</v>
      </c>
      <c r="R33" s="74">
        <v>5</v>
      </c>
      <c r="S33" s="74">
        <v>5</v>
      </c>
      <c r="T33" s="74">
        <v>6</v>
      </c>
      <c r="U33" s="74">
        <v>4</v>
      </c>
      <c r="V33" s="74">
        <v>5</v>
      </c>
      <c r="W33" s="74">
        <v>4</v>
      </c>
      <c r="X33" s="74">
        <v>8</v>
      </c>
      <c r="Y33" s="72">
        <f t="shared" si="6"/>
        <v>48</v>
      </c>
      <c r="Z33" s="72">
        <f t="shared" si="7"/>
        <v>99</v>
      </c>
      <c r="AA33" s="46">
        <f t="shared" si="8"/>
        <v>84.2575221238938</v>
      </c>
      <c r="AB33" s="78"/>
    </row>
    <row r="34" spans="1:28" ht="15">
      <c r="A34" s="74">
        <v>14</v>
      </c>
      <c r="B34" s="74" t="s">
        <v>142</v>
      </c>
      <c r="C34" s="74" t="s">
        <v>178</v>
      </c>
      <c r="D34" s="77">
        <v>12.3</v>
      </c>
      <c r="E34" s="75">
        <f t="shared" si="4"/>
        <v>11.17964601769912</v>
      </c>
      <c r="F34" s="74">
        <v>7</v>
      </c>
      <c r="G34" s="74">
        <v>7</v>
      </c>
      <c r="H34" s="74">
        <v>4</v>
      </c>
      <c r="I34" s="74">
        <v>4</v>
      </c>
      <c r="J34" s="74">
        <v>6</v>
      </c>
      <c r="K34" s="74">
        <v>5</v>
      </c>
      <c r="L34" s="74">
        <v>6</v>
      </c>
      <c r="M34" s="74">
        <v>3</v>
      </c>
      <c r="N34" s="74">
        <v>5</v>
      </c>
      <c r="O34" s="72">
        <f t="shared" si="5"/>
        <v>47</v>
      </c>
      <c r="P34" s="74">
        <v>6</v>
      </c>
      <c r="Q34" s="74">
        <v>5</v>
      </c>
      <c r="R34" s="74">
        <v>5</v>
      </c>
      <c r="S34" s="74">
        <v>5</v>
      </c>
      <c r="T34" s="74">
        <v>6</v>
      </c>
      <c r="U34" s="74">
        <v>4</v>
      </c>
      <c r="V34" s="74">
        <v>7</v>
      </c>
      <c r="W34" s="74">
        <v>4</v>
      </c>
      <c r="X34" s="74">
        <v>7</v>
      </c>
      <c r="Y34" s="72">
        <f t="shared" si="6"/>
        <v>49</v>
      </c>
      <c r="Z34" s="72">
        <f t="shared" si="7"/>
        <v>96</v>
      </c>
      <c r="AA34" s="46">
        <f t="shared" si="8"/>
        <v>84.82035398230087</v>
      </c>
      <c r="AB34" s="78"/>
    </row>
    <row r="35" spans="1:28" ht="15">
      <c r="A35" s="74" t="s">
        <v>190</v>
      </c>
      <c r="B35" s="102" t="s">
        <v>184</v>
      </c>
      <c r="C35" s="102"/>
      <c r="D35" s="102"/>
      <c r="E35" s="102"/>
      <c r="F35" s="72">
        <v>1</v>
      </c>
      <c r="G35" s="72">
        <v>2</v>
      </c>
      <c r="H35" s="72">
        <v>3</v>
      </c>
      <c r="I35" s="72">
        <v>4</v>
      </c>
      <c r="J35" s="72">
        <v>5</v>
      </c>
      <c r="K35" s="72">
        <v>6</v>
      </c>
      <c r="L35" s="72">
        <v>7</v>
      </c>
      <c r="M35" s="72">
        <v>8</v>
      </c>
      <c r="N35" s="72">
        <v>9</v>
      </c>
      <c r="O35" s="72" t="s">
        <v>186</v>
      </c>
      <c r="P35" s="72">
        <v>10</v>
      </c>
      <c r="Q35" s="72">
        <v>11</v>
      </c>
      <c r="R35" s="72">
        <v>12</v>
      </c>
      <c r="S35" s="72">
        <v>13</v>
      </c>
      <c r="T35" s="72">
        <v>14</v>
      </c>
      <c r="U35" s="72">
        <v>15</v>
      </c>
      <c r="V35" s="72">
        <v>16</v>
      </c>
      <c r="W35" s="72">
        <v>17</v>
      </c>
      <c r="X35" s="72">
        <v>18</v>
      </c>
      <c r="Y35" s="72" t="s">
        <v>187</v>
      </c>
      <c r="Z35" s="72" t="s">
        <v>188</v>
      </c>
      <c r="AA35" s="72" t="s">
        <v>189</v>
      </c>
      <c r="AB35" s="78"/>
    </row>
    <row r="36" spans="1:27" ht="15">
      <c r="A36" s="74">
        <v>1</v>
      </c>
      <c r="B36" s="74" t="s">
        <v>104</v>
      </c>
      <c r="C36" s="74" t="s">
        <v>172</v>
      </c>
      <c r="D36" s="77">
        <v>20.5</v>
      </c>
      <c r="E36" s="75">
        <f aca="true" t="shared" si="9" ref="E36:E62">ROUND(D36,1)*($C$2/113)+($C$1-$C$3)</f>
        <v>20.032743362831862</v>
      </c>
      <c r="F36" s="74">
        <v>6</v>
      </c>
      <c r="G36" s="74">
        <v>6</v>
      </c>
      <c r="H36" s="74">
        <v>4</v>
      </c>
      <c r="I36" s="74">
        <v>4</v>
      </c>
      <c r="J36" s="74">
        <v>3</v>
      </c>
      <c r="K36" s="74">
        <v>4</v>
      </c>
      <c r="L36" s="74">
        <v>5</v>
      </c>
      <c r="M36" s="74">
        <v>3</v>
      </c>
      <c r="N36" s="74">
        <v>5</v>
      </c>
      <c r="O36" s="72">
        <f aca="true" t="shared" si="10" ref="O36:O62">SUM(F36:N36)</f>
        <v>40</v>
      </c>
      <c r="P36" s="74">
        <v>7</v>
      </c>
      <c r="Q36" s="74">
        <v>7</v>
      </c>
      <c r="R36" s="74">
        <v>4</v>
      </c>
      <c r="S36" s="74">
        <v>4</v>
      </c>
      <c r="T36" s="74">
        <v>6</v>
      </c>
      <c r="U36" s="74">
        <v>5</v>
      </c>
      <c r="V36" s="74">
        <v>6</v>
      </c>
      <c r="W36" s="74">
        <v>3</v>
      </c>
      <c r="X36" s="74">
        <v>5</v>
      </c>
      <c r="Y36" s="72">
        <f aca="true" t="shared" si="11" ref="Y36:Y62">SUM(P36:X36)</f>
        <v>47</v>
      </c>
      <c r="Z36" s="72">
        <f aca="true" t="shared" si="12" ref="Z36:Z62">O36+Y36</f>
        <v>87</v>
      </c>
      <c r="AA36" s="73">
        <f aca="true" t="shared" si="13" ref="AA36:AA62">Z36-E36</f>
        <v>66.96725663716813</v>
      </c>
    </row>
    <row r="37" spans="1:28" ht="15">
      <c r="A37" s="74">
        <v>2</v>
      </c>
      <c r="B37" s="74" t="s">
        <v>94</v>
      </c>
      <c r="C37" s="74" t="s">
        <v>173</v>
      </c>
      <c r="D37" s="77">
        <v>23.1</v>
      </c>
      <c r="E37" s="75">
        <f t="shared" si="9"/>
        <v>22.839823008849564</v>
      </c>
      <c r="F37" s="74">
        <v>5</v>
      </c>
      <c r="G37" s="74">
        <v>8</v>
      </c>
      <c r="H37" s="74">
        <v>3</v>
      </c>
      <c r="I37" s="74">
        <v>4</v>
      </c>
      <c r="J37" s="74">
        <v>5</v>
      </c>
      <c r="K37" s="74">
        <v>8</v>
      </c>
      <c r="L37" s="74">
        <v>6</v>
      </c>
      <c r="M37" s="74">
        <v>4</v>
      </c>
      <c r="N37" s="74">
        <v>6</v>
      </c>
      <c r="O37" s="72">
        <f t="shared" si="10"/>
        <v>49</v>
      </c>
      <c r="P37" s="74">
        <v>8</v>
      </c>
      <c r="Q37" s="74">
        <v>6</v>
      </c>
      <c r="R37" s="74">
        <v>3</v>
      </c>
      <c r="S37" s="74">
        <v>5</v>
      </c>
      <c r="T37" s="74">
        <v>4</v>
      </c>
      <c r="U37" s="74">
        <v>4</v>
      </c>
      <c r="V37" s="74">
        <v>5</v>
      </c>
      <c r="W37" s="74">
        <v>4</v>
      </c>
      <c r="X37" s="74">
        <v>6</v>
      </c>
      <c r="Y37" s="72">
        <f t="shared" si="11"/>
        <v>45</v>
      </c>
      <c r="Z37" s="72">
        <f t="shared" si="12"/>
        <v>94</v>
      </c>
      <c r="AA37" s="73">
        <f t="shared" si="13"/>
        <v>71.16017699115044</v>
      </c>
      <c r="AB37" s="78">
        <f>E37/2-Y37</f>
        <v>-33.58008849557522</v>
      </c>
    </row>
    <row r="38" spans="1:28" ht="15">
      <c r="A38" s="74">
        <v>3</v>
      </c>
      <c r="B38" s="74" t="s">
        <v>120</v>
      </c>
      <c r="C38" s="74" t="s">
        <v>173</v>
      </c>
      <c r="D38" s="77">
        <v>23.5</v>
      </c>
      <c r="E38" s="75">
        <f t="shared" si="9"/>
        <v>23.27168141592921</v>
      </c>
      <c r="F38" s="74">
        <v>7</v>
      </c>
      <c r="G38" s="74">
        <v>6</v>
      </c>
      <c r="H38" s="74">
        <v>4</v>
      </c>
      <c r="I38" s="74">
        <v>5</v>
      </c>
      <c r="J38" s="74">
        <v>4</v>
      </c>
      <c r="K38" s="74">
        <v>5</v>
      </c>
      <c r="L38" s="74">
        <v>6</v>
      </c>
      <c r="M38" s="74">
        <v>3</v>
      </c>
      <c r="N38" s="74">
        <v>6</v>
      </c>
      <c r="O38" s="72">
        <f t="shared" si="10"/>
        <v>46</v>
      </c>
      <c r="P38" s="74">
        <v>8</v>
      </c>
      <c r="Q38" s="74">
        <v>6</v>
      </c>
      <c r="R38" s="74">
        <v>4</v>
      </c>
      <c r="S38" s="74">
        <v>3</v>
      </c>
      <c r="T38" s="74">
        <v>5</v>
      </c>
      <c r="U38" s="74">
        <v>6</v>
      </c>
      <c r="V38" s="74">
        <v>5</v>
      </c>
      <c r="W38" s="74">
        <v>4</v>
      </c>
      <c r="X38" s="74">
        <v>7</v>
      </c>
      <c r="Y38" s="72">
        <f t="shared" si="11"/>
        <v>48</v>
      </c>
      <c r="Z38" s="72">
        <f t="shared" si="12"/>
        <v>94</v>
      </c>
      <c r="AA38" s="73">
        <f t="shared" si="13"/>
        <v>70.72831858407079</v>
      </c>
      <c r="AB38" s="78">
        <f>E38/2-Y38</f>
        <v>-36.364159292035396</v>
      </c>
    </row>
    <row r="39" spans="1:27" ht="15">
      <c r="A39" s="74">
        <v>4</v>
      </c>
      <c r="B39" s="74" t="s">
        <v>222</v>
      </c>
      <c r="C39" s="74" t="s">
        <v>172</v>
      </c>
      <c r="D39" s="77">
        <v>18.9</v>
      </c>
      <c r="E39" s="75">
        <f t="shared" si="9"/>
        <v>18.305309734513276</v>
      </c>
      <c r="F39" s="74">
        <v>8</v>
      </c>
      <c r="G39" s="74">
        <v>5</v>
      </c>
      <c r="H39" s="74">
        <v>4</v>
      </c>
      <c r="I39" s="74">
        <v>4</v>
      </c>
      <c r="J39" s="74">
        <v>4</v>
      </c>
      <c r="K39" s="74">
        <v>5</v>
      </c>
      <c r="L39" s="74">
        <v>5</v>
      </c>
      <c r="M39" s="74">
        <v>3</v>
      </c>
      <c r="N39" s="74">
        <v>5</v>
      </c>
      <c r="O39" s="72">
        <f t="shared" si="10"/>
        <v>43</v>
      </c>
      <c r="P39" s="74">
        <v>6</v>
      </c>
      <c r="Q39" s="74">
        <v>6</v>
      </c>
      <c r="R39" s="74">
        <v>4</v>
      </c>
      <c r="S39" s="74">
        <v>5</v>
      </c>
      <c r="T39" s="74">
        <v>6</v>
      </c>
      <c r="U39" s="74">
        <v>5</v>
      </c>
      <c r="V39" s="74">
        <v>5</v>
      </c>
      <c r="W39" s="74">
        <v>4</v>
      </c>
      <c r="X39" s="74">
        <v>6</v>
      </c>
      <c r="Y39" s="72">
        <f t="shared" si="11"/>
        <v>47</v>
      </c>
      <c r="Z39" s="72">
        <f t="shared" si="12"/>
        <v>90</v>
      </c>
      <c r="AA39" s="46">
        <f t="shared" si="13"/>
        <v>71.69469026548673</v>
      </c>
    </row>
    <row r="40" spans="1:27" ht="15">
      <c r="A40" s="74">
        <v>5</v>
      </c>
      <c r="B40" s="74" t="s">
        <v>107</v>
      </c>
      <c r="C40" s="74" t="s">
        <v>172</v>
      </c>
      <c r="D40" s="77">
        <v>18.3</v>
      </c>
      <c r="E40" s="75">
        <f t="shared" si="9"/>
        <v>17.65752212389381</v>
      </c>
      <c r="F40" s="74">
        <v>8</v>
      </c>
      <c r="G40" s="74">
        <v>5</v>
      </c>
      <c r="H40" s="74">
        <v>5</v>
      </c>
      <c r="I40" s="74">
        <v>7</v>
      </c>
      <c r="J40" s="74">
        <v>2</v>
      </c>
      <c r="K40" s="74">
        <v>5</v>
      </c>
      <c r="L40" s="74">
        <v>4</v>
      </c>
      <c r="M40" s="74">
        <v>4</v>
      </c>
      <c r="N40" s="74">
        <v>5</v>
      </c>
      <c r="O40" s="72">
        <f t="shared" si="10"/>
        <v>45</v>
      </c>
      <c r="P40" s="74">
        <v>6</v>
      </c>
      <c r="Q40" s="74">
        <v>5</v>
      </c>
      <c r="R40" s="74">
        <v>4</v>
      </c>
      <c r="S40" s="74">
        <v>5</v>
      </c>
      <c r="T40" s="74">
        <v>6</v>
      </c>
      <c r="U40" s="74">
        <v>5</v>
      </c>
      <c r="V40" s="74">
        <v>5</v>
      </c>
      <c r="W40" s="74">
        <v>3</v>
      </c>
      <c r="X40" s="74">
        <v>7</v>
      </c>
      <c r="Y40" s="72">
        <f t="shared" si="11"/>
        <v>46</v>
      </c>
      <c r="Z40" s="72">
        <f t="shared" si="12"/>
        <v>91</v>
      </c>
      <c r="AA40" s="46">
        <f t="shared" si="13"/>
        <v>73.34247787610619</v>
      </c>
    </row>
    <row r="41" spans="1:28" ht="15">
      <c r="A41" s="74">
        <v>6</v>
      </c>
      <c r="B41" s="74" t="s">
        <v>121</v>
      </c>
      <c r="C41" s="74" t="s">
        <v>173</v>
      </c>
      <c r="D41" s="77">
        <v>23.3</v>
      </c>
      <c r="E41" s="75">
        <f t="shared" si="9"/>
        <v>23.055752212389386</v>
      </c>
      <c r="F41" s="74">
        <v>8</v>
      </c>
      <c r="G41" s="74">
        <v>6</v>
      </c>
      <c r="H41" s="74">
        <v>3</v>
      </c>
      <c r="I41" s="74">
        <v>4</v>
      </c>
      <c r="J41" s="74">
        <v>4</v>
      </c>
      <c r="K41" s="74">
        <v>5</v>
      </c>
      <c r="L41" s="74">
        <v>7</v>
      </c>
      <c r="M41" s="74">
        <v>5</v>
      </c>
      <c r="N41" s="74">
        <v>7</v>
      </c>
      <c r="O41" s="72">
        <f t="shared" si="10"/>
        <v>49</v>
      </c>
      <c r="P41" s="74">
        <v>7</v>
      </c>
      <c r="Q41" s="74">
        <v>7</v>
      </c>
      <c r="R41" s="74">
        <v>3</v>
      </c>
      <c r="S41" s="74">
        <v>3</v>
      </c>
      <c r="T41" s="74">
        <v>6</v>
      </c>
      <c r="U41" s="74">
        <v>5</v>
      </c>
      <c r="V41" s="74">
        <v>7</v>
      </c>
      <c r="W41" s="74">
        <v>5</v>
      </c>
      <c r="X41" s="74">
        <v>5</v>
      </c>
      <c r="Y41" s="72">
        <f t="shared" si="11"/>
        <v>48</v>
      </c>
      <c r="Z41" s="72">
        <f t="shared" si="12"/>
        <v>97</v>
      </c>
      <c r="AA41" s="46">
        <f t="shared" si="13"/>
        <v>73.9442477876106</v>
      </c>
      <c r="AB41" s="78">
        <f aca="true" t="shared" si="14" ref="AB41:AB52">E41/2-Y41</f>
        <v>-36.4721238938053</v>
      </c>
    </row>
    <row r="42" spans="1:28" ht="15">
      <c r="A42" s="74">
        <v>7</v>
      </c>
      <c r="B42" s="74" t="s">
        <v>97</v>
      </c>
      <c r="C42" s="74" t="s">
        <v>173</v>
      </c>
      <c r="D42" s="77">
        <v>23.6</v>
      </c>
      <c r="E42" s="75">
        <f t="shared" si="9"/>
        <v>23.37964601769912</v>
      </c>
      <c r="F42" s="74">
        <v>7</v>
      </c>
      <c r="G42" s="74">
        <v>7</v>
      </c>
      <c r="H42" s="74">
        <v>5</v>
      </c>
      <c r="I42" s="74">
        <v>5</v>
      </c>
      <c r="J42" s="74">
        <v>3</v>
      </c>
      <c r="K42" s="74">
        <v>5</v>
      </c>
      <c r="L42" s="74">
        <v>5</v>
      </c>
      <c r="M42" s="74">
        <v>3</v>
      </c>
      <c r="N42" s="74">
        <v>6</v>
      </c>
      <c r="O42" s="72">
        <f t="shared" si="10"/>
        <v>46</v>
      </c>
      <c r="P42" s="74">
        <v>8</v>
      </c>
      <c r="Q42" s="74">
        <v>6</v>
      </c>
      <c r="R42" s="74">
        <v>6</v>
      </c>
      <c r="S42" s="74">
        <v>4</v>
      </c>
      <c r="T42" s="74">
        <v>7</v>
      </c>
      <c r="U42" s="74">
        <v>4</v>
      </c>
      <c r="V42" s="74">
        <v>6</v>
      </c>
      <c r="W42" s="74">
        <v>4</v>
      </c>
      <c r="X42" s="74">
        <v>6</v>
      </c>
      <c r="Y42" s="72">
        <f t="shared" si="11"/>
        <v>51</v>
      </c>
      <c r="Z42" s="72">
        <f t="shared" si="12"/>
        <v>97</v>
      </c>
      <c r="AA42" s="46">
        <f t="shared" si="13"/>
        <v>73.62035398230088</v>
      </c>
      <c r="AB42" s="78">
        <f t="shared" si="14"/>
        <v>-39.31017699115044</v>
      </c>
    </row>
    <row r="43" spans="1:28" ht="15">
      <c r="A43" s="74">
        <v>8</v>
      </c>
      <c r="B43" s="74" t="s">
        <v>143</v>
      </c>
      <c r="C43" s="74" t="s">
        <v>175</v>
      </c>
      <c r="D43" s="77">
        <v>17.6</v>
      </c>
      <c r="E43" s="75">
        <f t="shared" si="9"/>
        <v>16.90176991150443</v>
      </c>
      <c r="F43" s="74">
        <v>6</v>
      </c>
      <c r="G43" s="74">
        <v>6</v>
      </c>
      <c r="H43" s="74">
        <v>3</v>
      </c>
      <c r="I43" s="74">
        <v>5</v>
      </c>
      <c r="J43" s="74">
        <v>2</v>
      </c>
      <c r="K43" s="74">
        <v>6</v>
      </c>
      <c r="L43" s="74">
        <v>5</v>
      </c>
      <c r="M43" s="74">
        <v>4</v>
      </c>
      <c r="N43" s="74">
        <v>6</v>
      </c>
      <c r="O43" s="72">
        <f t="shared" si="10"/>
        <v>43</v>
      </c>
      <c r="P43" s="74">
        <v>7</v>
      </c>
      <c r="Q43" s="74">
        <v>7</v>
      </c>
      <c r="R43" s="74">
        <v>4</v>
      </c>
      <c r="S43" s="74">
        <v>3</v>
      </c>
      <c r="T43" s="74">
        <v>5</v>
      </c>
      <c r="U43" s="74">
        <v>6</v>
      </c>
      <c r="V43" s="74">
        <v>6</v>
      </c>
      <c r="W43" s="74">
        <v>4</v>
      </c>
      <c r="X43" s="74">
        <v>6</v>
      </c>
      <c r="Y43" s="72">
        <f t="shared" si="11"/>
        <v>48</v>
      </c>
      <c r="Z43" s="72">
        <f t="shared" si="12"/>
        <v>91</v>
      </c>
      <c r="AA43" s="46">
        <f t="shared" si="13"/>
        <v>74.09823008849557</v>
      </c>
      <c r="AB43" s="78">
        <f t="shared" si="14"/>
        <v>-39.549115044247785</v>
      </c>
    </row>
    <row r="44" spans="1:28" ht="15">
      <c r="A44" s="74">
        <v>9</v>
      </c>
      <c r="B44" s="74" t="s">
        <v>128</v>
      </c>
      <c r="C44" s="74" t="s">
        <v>174</v>
      </c>
      <c r="D44" s="77">
        <v>20.6</v>
      </c>
      <c r="E44" s="75">
        <f t="shared" si="9"/>
        <v>20.140707964601773</v>
      </c>
      <c r="F44" s="74">
        <v>15</v>
      </c>
      <c r="G44" s="74">
        <v>6</v>
      </c>
      <c r="H44" s="74">
        <v>4</v>
      </c>
      <c r="I44" s="74">
        <v>4</v>
      </c>
      <c r="J44" s="74">
        <v>6</v>
      </c>
      <c r="K44" s="74">
        <v>5</v>
      </c>
      <c r="L44" s="74">
        <v>5</v>
      </c>
      <c r="M44" s="74">
        <v>4</v>
      </c>
      <c r="N44" s="74">
        <v>5</v>
      </c>
      <c r="O44" s="72">
        <f t="shared" si="10"/>
        <v>54</v>
      </c>
      <c r="P44" s="74">
        <v>5</v>
      </c>
      <c r="Q44" s="74">
        <v>5</v>
      </c>
      <c r="R44" s="74">
        <v>4</v>
      </c>
      <c r="S44" s="74">
        <v>4</v>
      </c>
      <c r="T44" s="74">
        <v>5</v>
      </c>
      <c r="U44" s="74">
        <v>4</v>
      </c>
      <c r="V44" s="74">
        <v>6</v>
      </c>
      <c r="W44" s="74">
        <v>4</v>
      </c>
      <c r="X44" s="74">
        <v>5</v>
      </c>
      <c r="Y44" s="72">
        <f t="shared" si="11"/>
        <v>42</v>
      </c>
      <c r="Z44" s="72">
        <f t="shared" si="12"/>
        <v>96</v>
      </c>
      <c r="AA44" s="46">
        <f t="shared" si="13"/>
        <v>75.85929203539823</v>
      </c>
      <c r="AB44" s="78">
        <f t="shared" si="14"/>
        <v>-31.929646017699113</v>
      </c>
    </row>
    <row r="45" spans="1:28" ht="15">
      <c r="A45" s="74">
        <v>10</v>
      </c>
      <c r="B45" s="74" t="s">
        <v>133</v>
      </c>
      <c r="C45" s="74" t="s">
        <v>172</v>
      </c>
      <c r="D45" s="77">
        <v>22.4</v>
      </c>
      <c r="E45" s="75">
        <f t="shared" si="9"/>
        <v>22.08407079646018</v>
      </c>
      <c r="F45" s="74">
        <v>8</v>
      </c>
      <c r="G45" s="74">
        <v>8</v>
      </c>
      <c r="H45" s="74">
        <v>4</v>
      </c>
      <c r="I45" s="74">
        <v>5</v>
      </c>
      <c r="J45" s="74">
        <v>4</v>
      </c>
      <c r="K45" s="74">
        <v>7</v>
      </c>
      <c r="L45" s="74">
        <v>6</v>
      </c>
      <c r="M45" s="74">
        <v>4</v>
      </c>
      <c r="N45" s="74">
        <v>6</v>
      </c>
      <c r="O45" s="72">
        <f t="shared" si="10"/>
        <v>52</v>
      </c>
      <c r="P45" s="74">
        <v>7</v>
      </c>
      <c r="Q45" s="74">
        <v>6</v>
      </c>
      <c r="R45" s="74">
        <v>5</v>
      </c>
      <c r="S45" s="74">
        <v>3</v>
      </c>
      <c r="T45" s="74">
        <v>6</v>
      </c>
      <c r="U45" s="74">
        <v>4</v>
      </c>
      <c r="V45" s="74">
        <v>6</v>
      </c>
      <c r="W45" s="74">
        <v>4</v>
      </c>
      <c r="X45" s="74">
        <v>5</v>
      </c>
      <c r="Y45" s="72">
        <f t="shared" si="11"/>
        <v>46</v>
      </c>
      <c r="Z45" s="72">
        <f t="shared" si="12"/>
        <v>98</v>
      </c>
      <c r="AA45" s="46">
        <f t="shared" si="13"/>
        <v>75.91592920353982</v>
      </c>
      <c r="AB45" s="78">
        <f t="shared" si="14"/>
        <v>-34.95796460176991</v>
      </c>
    </row>
    <row r="46" spans="1:28" ht="15">
      <c r="A46" s="74">
        <v>11</v>
      </c>
      <c r="B46" s="74" t="s">
        <v>76</v>
      </c>
      <c r="C46" s="74" t="s">
        <v>174</v>
      </c>
      <c r="D46" s="77">
        <v>23.5</v>
      </c>
      <c r="E46" s="75">
        <f t="shared" si="9"/>
        <v>23.27168141592921</v>
      </c>
      <c r="F46" s="74">
        <v>7</v>
      </c>
      <c r="G46" s="74">
        <v>7</v>
      </c>
      <c r="H46" s="74">
        <v>4</v>
      </c>
      <c r="I46" s="74">
        <v>4</v>
      </c>
      <c r="J46" s="74">
        <v>7</v>
      </c>
      <c r="K46" s="74">
        <v>6</v>
      </c>
      <c r="L46" s="74">
        <v>5</v>
      </c>
      <c r="M46" s="74">
        <v>4</v>
      </c>
      <c r="N46" s="74">
        <v>6</v>
      </c>
      <c r="O46" s="72">
        <f t="shared" si="10"/>
        <v>50</v>
      </c>
      <c r="P46" s="74">
        <v>8</v>
      </c>
      <c r="Q46" s="74">
        <v>6</v>
      </c>
      <c r="R46" s="74">
        <v>4</v>
      </c>
      <c r="S46" s="74">
        <v>4</v>
      </c>
      <c r="T46" s="74">
        <v>5</v>
      </c>
      <c r="U46" s="74">
        <v>6</v>
      </c>
      <c r="V46" s="74">
        <v>5</v>
      </c>
      <c r="W46" s="74">
        <v>3</v>
      </c>
      <c r="X46" s="74">
        <v>8</v>
      </c>
      <c r="Y46" s="72">
        <f t="shared" si="11"/>
        <v>49</v>
      </c>
      <c r="Z46" s="72">
        <f t="shared" si="12"/>
        <v>99</v>
      </c>
      <c r="AA46" s="46">
        <f t="shared" si="13"/>
        <v>75.72831858407079</v>
      </c>
      <c r="AB46" s="78">
        <f t="shared" si="14"/>
        <v>-37.364159292035396</v>
      </c>
    </row>
    <row r="47" spans="1:28" ht="15">
      <c r="A47" s="74">
        <v>12</v>
      </c>
      <c r="B47" s="74" t="s">
        <v>102</v>
      </c>
      <c r="C47" s="74" t="s">
        <v>173</v>
      </c>
      <c r="D47" s="77">
        <v>22.2</v>
      </c>
      <c r="E47" s="75">
        <f t="shared" si="9"/>
        <v>21.868141592920356</v>
      </c>
      <c r="F47" s="74">
        <v>6</v>
      </c>
      <c r="G47" s="74">
        <v>7</v>
      </c>
      <c r="H47" s="74">
        <v>6</v>
      </c>
      <c r="I47" s="74">
        <v>5</v>
      </c>
      <c r="J47" s="74">
        <v>4</v>
      </c>
      <c r="K47" s="74">
        <v>7</v>
      </c>
      <c r="L47" s="74">
        <v>6</v>
      </c>
      <c r="M47" s="74">
        <v>9</v>
      </c>
      <c r="N47" s="74">
        <v>7</v>
      </c>
      <c r="O47" s="72">
        <f t="shared" si="10"/>
        <v>57</v>
      </c>
      <c r="P47" s="74">
        <v>5</v>
      </c>
      <c r="Q47" s="74">
        <v>7</v>
      </c>
      <c r="R47" s="74">
        <v>4</v>
      </c>
      <c r="S47" s="74">
        <v>3</v>
      </c>
      <c r="T47" s="74">
        <v>4</v>
      </c>
      <c r="U47" s="74">
        <v>6</v>
      </c>
      <c r="V47" s="74">
        <v>4</v>
      </c>
      <c r="W47" s="74">
        <v>3</v>
      </c>
      <c r="X47" s="74">
        <v>6</v>
      </c>
      <c r="Y47" s="72">
        <f t="shared" si="11"/>
        <v>42</v>
      </c>
      <c r="Z47" s="72">
        <f t="shared" si="12"/>
        <v>99</v>
      </c>
      <c r="AA47" s="46">
        <f t="shared" si="13"/>
        <v>77.13185840707965</v>
      </c>
      <c r="AB47" s="78">
        <f t="shared" si="14"/>
        <v>-31.065929203539824</v>
      </c>
    </row>
    <row r="48" spans="1:28" ht="15">
      <c r="A48" s="74">
        <v>13</v>
      </c>
      <c r="B48" s="74" t="s">
        <v>127</v>
      </c>
      <c r="C48" s="74" t="s">
        <v>174</v>
      </c>
      <c r="D48" s="77">
        <v>20</v>
      </c>
      <c r="E48" s="75">
        <f t="shared" si="9"/>
        <v>19.492920353982306</v>
      </c>
      <c r="F48" s="74">
        <v>7</v>
      </c>
      <c r="G48" s="74">
        <v>6</v>
      </c>
      <c r="H48" s="74">
        <v>5</v>
      </c>
      <c r="I48" s="74">
        <v>6</v>
      </c>
      <c r="J48" s="74">
        <v>3</v>
      </c>
      <c r="K48" s="74">
        <v>6</v>
      </c>
      <c r="L48" s="74">
        <v>6</v>
      </c>
      <c r="M48" s="74">
        <v>4</v>
      </c>
      <c r="N48" s="74">
        <v>6</v>
      </c>
      <c r="O48" s="72">
        <f t="shared" si="10"/>
        <v>49</v>
      </c>
      <c r="P48" s="74">
        <v>7</v>
      </c>
      <c r="Q48" s="74">
        <v>6</v>
      </c>
      <c r="R48" s="74">
        <v>6</v>
      </c>
      <c r="S48" s="74">
        <v>3</v>
      </c>
      <c r="T48" s="74">
        <v>5</v>
      </c>
      <c r="U48" s="74">
        <v>5</v>
      </c>
      <c r="V48" s="74">
        <v>5</v>
      </c>
      <c r="W48" s="74">
        <v>3</v>
      </c>
      <c r="X48" s="74">
        <v>7</v>
      </c>
      <c r="Y48" s="72">
        <f t="shared" si="11"/>
        <v>47</v>
      </c>
      <c r="Z48" s="72">
        <f t="shared" si="12"/>
        <v>96</v>
      </c>
      <c r="AA48" s="46">
        <f t="shared" si="13"/>
        <v>76.5070796460177</v>
      </c>
      <c r="AB48" s="78">
        <f t="shared" si="14"/>
        <v>-37.25353982300885</v>
      </c>
    </row>
    <row r="49" spans="1:28" ht="15">
      <c r="A49" s="74">
        <v>14</v>
      </c>
      <c r="B49" s="74" t="s">
        <v>125</v>
      </c>
      <c r="C49" s="74" t="s">
        <v>173</v>
      </c>
      <c r="D49" s="77">
        <v>22.1</v>
      </c>
      <c r="E49" s="75">
        <f t="shared" si="9"/>
        <v>21.76017699115045</v>
      </c>
      <c r="F49" s="74">
        <v>7</v>
      </c>
      <c r="G49" s="74">
        <v>8</v>
      </c>
      <c r="H49" s="74">
        <v>4</v>
      </c>
      <c r="I49" s="74">
        <v>4</v>
      </c>
      <c r="J49" s="74">
        <v>5</v>
      </c>
      <c r="K49" s="74">
        <v>5</v>
      </c>
      <c r="L49" s="74">
        <v>4</v>
      </c>
      <c r="M49" s="74">
        <v>6</v>
      </c>
      <c r="N49" s="74">
        <v>6</v>
      </c>
      <c r="O49" s="72">
        <f t="shared" si="10"/>
        <v>49</v>
      </c>
      <c r="P49" s="74">
        <v>7</v>
      </c>
      <c r="Q49" s="74">
        <v>9</v>
      </c>
      <c r="R49" s="74">
        <v>4</v>
      </c>
      <c r="S49" s="74">
        <v>4</v>
      </c>
      <c r="T49" s="74">
        <v>5</v>
      </c>
      <c r="U49" s="74">
        <v>6</v>
      </c>
      <c r="V49" s="74">
        <v>6</v>
      </c>
      <c r="W49" s="74">
        <v>3</v>
      </c>
      <c r="X49" s="74">
        <v>7</v>
      </c>
      <c r="Y49" s="72">
        <f t="shared" si="11"/>
        <v>51</v>
      </c>
      <c r="Z49" s="72">
        <f t="shared" si="12"/>
        <v>100</v>
      </c>
      <c r="AA49" s="46">
        <f t="shared" si="13"/>
        <v>78.23982300884956</v>
      </c>
      <c r="AB49" s="78">
        <f t="shared" si="14"/>
        <v>-40.11991150442478</v>
      </c>
    </row>
    <row r="50" spans="1:28" ht="15">
      <c r="A50" s="74">
        <v>15</v>
      </c>
      <c r="B50" s="74" t="s">
        <v>139</v>
      </c>
      <c r="C50" s="74" t="s">
        <v>176</v>
      </c>
      <c r="D50" s="77">
        <v>18.4</v>
      </c>
      <c r="E50" s="75">
        <f t="shared" si="9"/>
        <v>17.76548672566372</v>
      </c>
      <c r="F50" s="74">
        <v>6</v>
      </c>
      <c r="G50" s="74">
        <v>6</v>
      </c>
      <c r="H50" s="74">
        <v>4</v>
      </c>
      <c r="I50" s="74">
        <v>5</v>
      </c>
      <c r="J50" s="74">
        <v>3</v>
      </c>
      <c r="K50" s="74">
        <v>5</v>
      </c>
      <c r="L50" s="74">
        <v>5</v>
      </c>
      <c r="M50" s="74">
        <v>4</v>
      </c>
      <c r="N50" s="74">
        <v>4</v>
      </c>
      <c r="O50" s="72">
        <f t="shared" si="10"/>
        <v>42</v>
      </c>
      <c r="P50" s="74">
        <v>6</v>
      </c>
      <c r="Q50" s="74">
        <v>9</v>
      </c>
      <c r="R50" s="74">
        <v>5</v>
      </c>
      <c r="S50" s="74">
        <v>3</v>
      </c>
      <c r="T50" s="74">
        <v>8</v>
      </c>
      <c r="U50" s="74">
        <v>6</v>
      </c>
      <c r="V50" s="74">
        <v>5</v>
      </c>
      <c r="W50" s="74">
        <v>5</v>
      </c>
      <c r="X50" s="74">
        <v>7</v>
      </c>
      <c r="Y50" s="72">
        <f t="shared" si="11"/>
        <v>54</v>
      </c>
      <c r="Z50" s="72">
        <f t="shared" si="12"/>
        <v>96</v>
      </c>
      <c r="AA50" s="46">
        <f t="shared" si="13"/>
        <v>78.23451327433628</v>
      </c>
      <c r="AB50" s="78">
        <f t="shared" si="14"/>
        <v>-45.11725663716814</v>
      </c>
    </row>
    <row r="51" spans="1:28" ht="15">
      <c r="A51" s="74">
        <v>16</v>
      </c>
      <c r="B51" s="74" t="s">
        <v>75</v>
      </c>
      <c r="C51" s="74" t="s">
        <v>174</v>
      </c>
      <c r="D51" s="77">
        <v>21.4</v>
      </c>
      <c r="E51" s="75">
        <f t="shared" si="9"/>
        <v>21.004424778761063</v>
      </c>
      <c r="F51" s="74">
        <v>6</v>
      </c>
      <c r="G51" s="74">
        <v>7</v>
      </c>
      <c r="H51" s="74">
        <v>4</v>
      </c>
      <c r="I51" s="74">
        <v>5</v>
      </c>
      <c r="J51" s="74">
        <v>4</v>
      </c>
      <c r="K51" s="74">
        <v>6</v>
      </c>
      <c r="L51" s="74">
        <v>6</v>
      </c>
      <c r="M51" s="74">
        <v>4</v>
      </c>
      <c r="N51" s="74">
        <v>8</v>
      </c>
      <c r="O51" s="72">
        <f t="shared" si="10"/>
        <v>50</v>
      </c>
      <c r="P51" s="74">
        <v>7</v>
      </c>
      <c r="Q51" s="74">
        <v>7</v>
      </c>
      <c r="R51" s="74">
        <v>7</v>
      </c>
      <c r="S51" s="74">
        <v>4</v>
      </c>
      <c r="T51" s="74">
        <v>6</v>
      </c>
      <c r="U51" s="74">
        <v>6</v>
      </c>
      <c r="V51" s="74">
        <v>5</v>
      </c>
      <c r="W51" s="74">
        <v>3</v>
      </c>
      <c r="X51" s="74">
        <v>5</v>
      </c>
      <c r="Y51" s="72">
        <f t="shared" si="11"/>
        <v>50</v>
      </c>
      <c r="Z51" s="72">
        <f t="shared" si="12"/>
        <v>100</v>
      </c>
      <c r="AA51" s="46">
        <f t="shared" si="13"/>
        <v>78.99557522123894</v>
      </c>
      <c r="AB51" s="78">
        <f t="shared" si="14"/>
        <v>-39.49778761061947</v>
      </c>
    </row>
    <row r="52" spans="1:28" ht="15">
      <c r="A52" s="74">
        <v>17</v>
      </c>
      <c r="B52" s="74" t="s">
        <v>134</v>
      </c>
      <c r="C52" s="74" t="s">
        <v>172</v>
      </c>
      <c r="D52" s="77">
        <v>21.5</v>
      </c>
      <c r="E52" s="75">
        <f t="shared" si="9"/>
        <v>21.112389380530978</v>
      </c>
      <c r="F52" s="74">
        <v>6</v>
      </c>
      <c r="G52" s="74">
        <v>6</v>
      </c>
      <c r="H52" s="74">
        <v>5</v>
      </c>
      <c r="I52" s="74">
        <v>5</v>
      </c>
      <c r="J52" s="74">
        <v>3</v>
      </c>
      <c r="K52" s="74">
        <v>6</v>
      </c>
      <c r="L52" s="74">
        <v>6</v>
      </c>
      <c r="M52" s="74">
        <v>4</v>
      </c>
      <c r="N52" s="74">
        <v>7</v>
      </c>
      <c r="O52" s="72">
        <f t="shared" si="10"/>
        <v>48</v>
      </c>
      <c r="P52" s="74">
        <v>6</v>
      </c>
      <c r="Q52" s="74">
        <v>8</v>
      </c>
      <c r="R52" s="74">
        <v>4</v>
      </c>
      <c r="S52" s="74">
        <v>3</v>
      </c>
      <c r="T52" s="74">
        <v>6</v>
      </c>
      <c r="U52" s="74">
        <v>6</v>
      </c>
      <c r="V52" s="74">
        <v>5</v>
      </c>
      <c r="W52" s="74">
        <v>5</v>
      </c>
      <c r="X52" s="74">
        <v>9</v>
      </c>
      <c r="Y52" s="72">
        <f t="shared" si="11"/>
        <v>52</v>
      </c>
      <c r="Z52" s="72">
        <f t="shared" si="12"/>
        <v>100</v>
      </c>
      <c r="AA52" s="46">
        <f t="shared" si="13"/>
        <v>78.88761061946903</v>
      </c>
      <c r="AB52" s="78">
        <f t="shared" si="14"/>
        <v>-41.443805309734515</v>
      </c>
    </row>
    <row r="53" spans="1:27" ht="15">
      <c r="A53" s="74">
        <v>18</v>
      </c>
      <c r="B53" s="74" t="s">
        <v>158</v>
      </c>
      <c r="C53" s="74" t="s">
        <v>177</v>
      </c>
      <c r="D53" s="77">
        <v>22.6</v>
      </c>
      <c r="E53" s="75">
        <f t="shared" si="9"/>
        <v>22.300000000000004</v>
      </c>
      <c r="F53" s="74">
        <v>9</v>
      </c>
      <c r="G53" s="74">
        <v>6</v>
      </c>
      <c r="H53" s="74">
        <v>4</v>
      </c>
      <c r="I53" s="74">
        <v>8</v>
      </c>
      <c r="J53" s="74">
        <v>4</v>
      </c>
      <c r="K53" s="74">
        <v>6</v>
      </c>
      <c r="L53" s="74">
        <v>7</v>
      </c>
      <c r="M53" s="74">
        <v>5</v>
      </c>
      <c r="N53" s="74">
        <v>7</v>
      </c>
      <c r="O53" s="72">
        <f t="shared" si="10"/>
        <v>56</v>
      </c>
      <c r="P53" s="74">
        <v>5</v>
      </c>
      <c r="Q53" s="74">
        <v>7</v>
      </c>
      <c r="R53" s="74">
        <v>5</v>
      </c>
      <c r="S53" s="74">
        <v>3</v>
      </c>
      <c r="T53" s="74">
        <v>6</v>
      </c>
      <c r="U53" s="74">
        <v>5</v>
      </c>
      <c r="V53" s="74">
        <v>6</v>
      </c>
      <c r="W53" s="74">
        <v>3</v>
      </c>
      <c r="X53" s="74">
        <v>6</v>
      </c>
      <c r="Y53" s="72">
        <f t="shared" si="11"/>
        <v>46</v>
      </c>
      <c r="Z53" s="72">
        <f t="shared" si="12"/>
        <v>102</v>
      </c>
      <c r="AA53" s="46">
        <f t="shared" si="13"/>
        <v>79.69999999999999</v>
      </c>
    </row>
    <row r="54" spans="1:30" ht="15">
      <c r="A54" s="74">
        <v>19</v>
      </c>
      <c r="B54" s="74" t="s">
        <v>148</v>
      </c>
      <c r="C54" s="74" t="s">
        <v>175</v>
      </c>
      <c r="D54" s="77">
        <v>23.5</v>
      </c>
      <c r="E54" s="75">
        <f t="shared" si="9"/>
        <v>23.27168141592921</v>
      </c>
      <c r="F54" s="74">
        <v>8</v>
      </c>
      <c r="G54" s="74">
        <v>7</v>
      </c>
      <c r="H54" s="74">
        <v>7</v>
      </c>
      <c r="I54" s="74">
        <v>5</v>
      </c>
      <c r="J54" s="74">
        <v>7</v>
      </c>
      <c r="K54" s="74">
        <v>5</v>
      </c>
      <c r="L54" s="74">
        <v>6</v>
      </c>
      <c r="M54" s="74">
        <v>4</v>
      </c>
      <c r="N54" s="74">
        <v>7</v>
      </c>
      <c r="O54" s="72">
        <f t="shared" si="10"/>
        <v>56</v>
      </c>
      <c r="P54" s="74">
        <v>7</v>
      </c>
      <c r="Q54" s="74">
        <v>7</v>
      </c>
      <c r="R54" s="74">
        <v>4</v>
      </c>
      <c r="S54" s="74">
        <v>5</v>
      </c>
      <c r="T54" s="74">
        <v>5</v>
      </c>
      <c r="U54" s="74">
        <v>4</v>
      </c>
      <c r="V54" s="74">
        <v>5</v>
      </c>
      <c r="W54" s="74">
        <v>4</v>
      </c>
      <c r="X54" s="74">
        <v>7</v>
      </c>
      <c r="Y54" s="72">
        <f t="shared" si="11"/>
        <v>48</v>
      </c>
      <c r="Z54" s="72">
        <f t="shared" si="12"/>
        <v>104</v>
      </c>
      <c r="AA54" s="46">
        <f t="shared" si="13"/>
        <v>80.72831858407079</v>
      </c>
      <c r="AB54" s="78">
        <f>E54/2-Y54</f>
        <v>-36.364159292035396</v>
      </c>
      <c r="AC54" s="76">
        <v>30</v>
      </c>
      <c r="AD54" s="78">
        <f>E54/3-AC54</f>
        <v>-22.24277286135693</v>
      </c>
    </row>
    <row r="55" spans="1:30" ht="15">
      <c r="A55" s="74">
        <v>20</v>
      </c>
      <c r="B55" s="74" t="s">
        <v>80</v>
      </c>
      <c r="C55" s="74" t="s">
        <v>173</v>
      </c>
      <c r="D55" s="77">
        <v>21.7</v>
      </c>
      <c r="E55" s="75">
        <f t="shared" si="9"/>
        <v>21.3283185840708</v>
      </c>
      <c r="F55" s="74">
        <v>5</v>
      </c>
      <c r="G55" s="74">
        <v>7</v>
      </c>
      <c r="H55" s="74">
        <v>3</v>
      </c>
      <c r="I55" s="74">
        <v>4</v>
      </c>
      <c r="J55" s="74">
        <v>5</v>
      </c>
      <c r="K55" s="74">
        <v>11</v>
      </c>
      <c r="L55" s="74">
        <v>6</v>
      </c>
      <c r="M55" s="74">
        <v>9</v>
      </c>
      <c r="N55" s="74">
        <v>5</v>
      </c>
      <c r="O55" s="72">
        <f t="shared" si="10"/>
        <v>55</v>
      </c>
      <c r="P55" s="74">
        <v>5</v>
      </c>
      <c r="Q55" s="74">
        <v>7</v>
      </c>
      <c r="R55" s="74">
        <v>3</v>
      </c>
      <c r="S55" s="74">
        <v>5</v>
      </c>
      <c r="T55" s="74">
        <v>5</v>
      </c>
      <c r="U55" s="74">
        <v>7</v>
      </c>
      <c r="V55" s="74">
        <v>6</v>
      </c>
      <c r="W55" s="74">
        <v>3</v>
      </c>
      <c r="X55" s="74">
        <v>6</v>
      </c>
      <c r="Y55" s="72">
        <f t="shared" si="11"/>
        <v>47</v>
      </c>
      <c r="Z55" s="72">
        <f t="shared" si="12"/>
        <v>102</v>
      </c>
      <c r="AA55" s="46">
        <f t="shared" si="13"/>
        <v>80.6716814159292</v>
      </c>
      <c r="AB55" s="78">
        <f>E55/2-Y55</f>
        <v>-36.3358407079646</v>
      </c>
      <c r="AC55" s="76">
        <v>32</v>
      </c>
      <c r="AD55" s="78">
        <f>E55/3-AC55</f>
        <v>-24.8905604719764</v>
      </c>
    </row>
    <row r="56" spans="1:27" ht="15">
      <c r="A56" s="74">
        <v>21</v>
      </c>
      <c r="B56" s="74" t="s">
        <v>96</v>
      </c>
      <c r="C56" s="74" t="s">
        <v>173</v>
      </c>
      <c r="D56" s="77">
        <v>19.6</v>
      </c>
      <c r="E56" s="75">
        <f t="shared" si="9"/>
        <v>19.06106194690266</v>
      </c>
      <c r="F56" s="74">
        <v>7</v>
      </c>
      <c r="G56" s="74">
        <v>8</v>
      </c>
      <c r="H56" s="74">
        <v>5</v>
      </c>
      <c r="I56" s="74">
        <v>6</v>
      </c>
      <c r="J56" s="74">
        <v>5</v>
      </c>
      <c r="K56" s="74">
        <v>6</v>
      </c>
      <c r="L56" s="74">
        <v>7</v>
      </c>
      <c r="M56" s="74">
        <v>5</v>
      </c>
      <c r="N56" s="74">
        <v>6</v>
      </c>
      <c r="O56" s="72">
        <f t="shared" si="10"/>
        <v>55</v>
      </c>
      <c r="P56" s="74">
        <v>7</v>
      </c>
      <c r="Q56" s="74">
        <v>6</v>
      </c>
      <c r="R56" s="74">
        <v>3</v>
      </c>
      <c r="S56" s="74">
        <v>5</v>
      </c>
      <c r="T56" s="74">
        <v>9</v>
      </c>
      <c r="U56" s="74">
        <v>5</v>
      </c>
      <c r="V56" s="74">
        <v>4</v>
      </c>
      <c r="W56" s="74">
        <v>3</v>
      </c>
      <c r="X56" s="74">
        <v>5</v>
      </c>
      <c r="Y56" s="72">
        <f t="shared" si="11"/>
        <v>47</v>
      </c>
      <c r="Z56" s="72">
        <f t="shared" si="12"/>
        <v>102</v>
      </c>
      <c r="AA56" s="46">
        <f t="shared" si="13"/>
        <v>82.93893805309733</v>
      </c>
    </row>
    <row r="57" spans="1:28" ht="15">
      <c r="A57" s="74">
        <v>22</v>
      </c>
      <c r="B57" s="74" t="s">
        <v>112</v>
      </c>
      <c r="C57" s="74" t="s">
        <v>172</v>
      </c>
      <c r="D57" s="77">
        <v>21.4</v>
      </c>
      <c r="E57" s="75">
        <f t="shared" si="9"/>
        <v>21.004424778761063</v>
      </c>
      <c r="F57" s="74">
        <v>6</v>
      </c>
      <c r="G57" s="74">
        <v>11</v>
      </c>
      <c r="H57" s="74">
        <v>5</v>
      </c>
      <c r="I57" s="74">
        <v>6</v>
      </c>
      <c r="J57" s="74">
        <v>4</v>
      </c>
      <c r="K57" s="74">
        <v>6</v>
      </c>
      <c r="L57" s="74">
        <v>6</v>
      </c>
      <c r="M57" s="74">
        <v>6</v>
      </c>
      <c r="N57" s="74">
        <v>5</v>
      </c>
      <c r="O57" s="72">
        <f t="shared" si="10"/>
        <v>55</v>
      </c>
      <c r="P57" s="74">
        <v>6</v>
      </c>
      <c r="Q57" s="74">
        <v>8</v>
      </c>
      <c r="R57" s="74">
        <v>6</v>
      </c>
      <c r="S57" s="74">
        <v>4</v>
      </c>
      <c r="T57" s="74">
        <v>5</v>
      </c>
      <c r="U57" s="74">
        <v>8</v>
      </c>
      <c r="V57" s="74">
        <v>6</v>
      </c>
      <c r="W57" s="74">
        <v>4</v>
      </c>
      <c r="X57" s="74">
        <v>7</v>
      </c>
      <c r="Y57" s="72">
        <f t="shared" si="11"/>
        <v>54</v>
      </c>
      <c r="Z57" s="72">
        <f t="shared" si="12"/>
        <v>109</v>
      </c>
      <c r="AA57" s="46">
        <f t="shared" si="13"/>
        <v>87.99557522123894</v>
      </c>
      <c r="AB57" s="78">
        <f>E57/2-Y57</f>
        <v>-43.49778761061947</v>
      </c>
    </row>
    <row r="58" spans="1:28" ht="15">
      <c r="A58" s="74">
        <v>23</v>
      </c>
      <c r="B58" s="74" t="s">
        <v>149</v>
      </c>
      <c r="C58" s="74" t="s">
        <v>175</v>
      </c>
      <c r="D58" s="77">
        <v>16.2</v>
      </c>
      <c r="E58" s="75">
        <f t="shared" si="9"/>
        <v>15.390265486725667</v>
      </c>
      <c r="F58" s="74">
        <v>7</v>
      </c>
      <c r="G58" s="74">
        <v>7</v>
      </c>
      <c r="H58" s="74">
        <v>4</v>
      </c>
      <c r="I58" s="74">
        <v>5</v>
      </c>
      <c r="J58" s="74">
        <v>3</v>
      </c>
      <c r="K58" s="74">
        <v>5</v>
      </c>
      <c r="L58" s="74">
        <v>8</v>
      </c>
      <c r="M58" s="74">
        <v>5</v>
      </c>
      <c r="N58" s="74">
        <v>6</v>
      </c>
      <c r="O58" s="72">
        <f t="shared" si="10"/>
        <v>50</v>
      </c>
      <c r="P58" s="74">
        <v>8</v>
      </c>
      <c r="Q58" s="74">
        <v>7</v>
      </c>
      <c r="R58" s="74">
        <v>5</v>
      </c>
      <c r="S58" s="74">
        <v>3</v>
      </c>
      <c r="T58" s="74">
        <v>7</v>
      </c>
      <c r="U58" s="74">
        <v>6</v>
      </c>
      <c r="V58" s="74">
        <v>5</v>
      </c>
      <c r="W58" s="74">
        <v>5</v>
      </c>
      <c r="X58" s="74">
        <v>7</v>
      </c>
      <c r="Y58" s="72">
        <f t="shared" si="11"/>
        <v>53</v>
      </c>
      <c r="Z58" s="72">
        <f t="shared" si="12"/>
        <v>103</v>
      </c>
      <c r="AA58" s="46">
        <f t="shared" si="13"/>
        <v>87.60973451327433</v>
      </c>
      <c r="AB58" s="78">
        <f>E58/2-Y58</f>
        <v>-45.304867256637166</v>
      </c>
    </row>
    <row r="59" spans="1:28" ht="15">
      <c r="A59" s="74">
        <v>24</v>
      </c>
      <c r="B59" s="74" t="s">
        <v>82</v>
      </c>
      <c r="C59" s="74" t="s">
        <v>173</v>
      </c>
      <c r="D59" s="77">
        <v>23.6</v>
      </c>
      <c r="E59" s="75">
        <f t="shared" si="9"/>
        <v>23.37964601769912</v>
      </c>
      <c r="F59" s="74">
        <v>8</v>
      </c>
      <c r="G59" s="74">
        <v>8</v>
      </c>
      <c r="H59" s="74">
        <v>9</v>
      </c>
      <c r="I59" s="74">
        <v>6</v>
      </c>
      <c r="J59" s="74">
        <v>3</v>
      </c>
      <c r="K59" s="74">
        <v>5</v>
      </c>
      <c r="L59" s="74">
        <v>6</v>
      </c>
      <c r="M59" s="74">
        <v>2</v>
      </c>
      <c r="N59" s="74">
        <v>5</v>
      </c>
      <c r="O59" s="72">
        <f t="shared" si="10"/>
        <v>52</v>
      </c>
      <c r="P59" s="74">
        <v>8</v>
      </c>
      <c r="Q59" s="74">
        <v>6</v>
      </c>
      <c r="R59" s="74">
        <v>6</v>
      </c>
      <c r="S59" s="74">
        <v>4</v>
      </c>
      <c r="T59" s="74">
        <v>7</v>
      </c>
      <c r="U59" s="74">
        <v>7</v>
      </c>
      <c r="V59" s="74">
        <v>6</v>
      </c>
      <c r="W59" s="74">
        <v>4</v>
      </c>
      <c r="X59" s="74">
        <v>11</v>
      </c>
      <c r="Y59" s="72">
        <f t="shared" si="11"/>
        <v>59</v>
      </c>
      <c r="Z59" s="72">
        <f t="shared" si="12"/>
        <v>111</v>
      </c>
      <c r="AA59" s="46">
        <f t="shared" si="13"/>
        <v>87.62035398230088</v>
      </c>
      <c r="AB59" s="78">
        <f>E59/2-Y59</f>
        <v>-47.31017699115044</v>
      </c>
    </row>
    <row r="60" spans="1:27" ht="15">
      <c r="A60" s="74">
        <v>25</v>
      </c>
      <c r="B60" s="74" t="s">
        <v>138</v>
      </c>
      <c r="C60" s="74" t="s">
        <v>176</v>
      </c>
      <c r="D60" s="77">
        <v>18.7</v>
      </c>
      <c r="E60" s="75">
        <f t="shared" si="9"/>
        <v>18.089380530973454</v>
      </c>
      <c r="F60" s="74">
        <v>7</v>
      </c>
      <c r="G60" s="74">
        <v>7</v>
      </c>
      <c r="H60" s="74">
        <v>8</v>
      </c>
      <c r="I60" s="74">
        <v>3</v>
      </c>
      <c r="J60" s="74">
        <v>7</v>
      </c>
      <c r="K60" s="74">
        <v>6</v>
      </c>
      <c r="L60" s="74">
        <v>5</v>
      </c>
      <c r="M60" s="74">
        <v>3</v>
      </c>
      <c r="N60" s="74">
        <v>7</v>
      </c>
      <c r="O60" s="72">
        <f t="shared" si="10"/>
        <v>53</v>
      </c>
      <c r="P60" s="74">
        <v>9</v>
      </c>
      <c r="Q60" s="74">
        <v>6</v>
      </c>
      <c r="R60" s="74">
        <v>7</v>
      </c>
      <c r="S60" s="74">
        <v>3</v>
      </c>
      <c r="T60" s="74">
        <v>6</v>
      </c>
      <c r="U60" s="74">
        <v>7</v>
      </c>
      <c r="V60" s="74">
        <v>6</v>
      </c>
      <c r="W60" s="74">
        <v>3</v>
      </c>
      <c r="X60" s="74">
        <v>8</v>
      </c>
      <c r="Y60" s="72">
        <f t="shared" si="11"/>
        <v>55</v>
      </c>
      <c r="Z60" s="72">
        <f t="shared" si="12"/>
        <v>108</v>
      </c>
      <c r="AA60" s="46">
        <f t="shared" si="13"/>
        <v>89.91061946902654</v>
      </c>
    </row>
    <row r="61" spans="1:27" ht="15">
      <c r="A61" s="74">
        <v>26</v>
      </c>
      <c r="B61" s="74" t="s">
        <v>137</v>
      </c>
      <c r="C61" s="74" t="s">
        <v>176</v>
      </c>
      <c r="D61" s="77">
        <v>22.5</v>
      </c>
      <c r="E61" s="75">
        <f t="shared" si="9"/>
        <v>22.192035398230093</v>
      </c>
      <c r="F61" s="74">
        <v>6</v>
      </c>
      <c r="G61" s="74">
        <v>9</v>
      </c>
      <c r="H61" s="74">
        <v>5</v>
      </c>
      <c r="I61" s="74">
        <v>6</v>
      </c>
      <c r="J61" s="74">
        <v>7</v>
      </c>
      <c r="K61" s="74">
        <v>6</v>
      </c>
      <c r="L61" s="74">
        <v>7</v>
      </c>
      <c r="M61" s="74">
        <v>4</v>
      </c>
      <c r="N61" s="74">
        <v>6</v>
      </c>
      <c r="O61" s="72">
        <f t="shared" si="10"/>
        <v>56</v>
      </c>
      <c r="P61" s="74">
        <v>7</v>
      </c>
      <c r="Q61" s="74">
        <v>7</v>
      </c>
      <c r="R61" s="74">
        <v>5</v>
      </c>
      <c r="S61" s="74">
        <v>5</v>
      </c>
      <c r="T61" s="74">
        <v>9</v>
      </c>
      <c r="U61" s="74">
        <v>6</v>
      </c>
      <c r="V61" s="74">
        <v>6</v>
      </c>
      <c r="W61" s="74">
        <v>5</v>
      </c>
      <c r="X61" s="74">
        <v>9</v>
      </c>
      <c r="Y61" s="72">
        <f t="shared" si="11"/>
        <v>59</v>
      </c>
      <c r="Z61" s="72">
        <f t="shared" si="12"/>
        <v>115</v>
      </c>
      <c r="AA61" s="46">
        <f t="shared" si="13"/>
        <v>92.80796460176991</v>
      </c>
    </row>
    <row r="62" spans="1:27" ht="15">
      <c r="A62" s="74">
        <v>27</v>
      </c>
      <c r="B62" s="74" t="s">
        <v>147</v>
      </c>
      <c r="C62" s="74" t="s">
        <v>177</v>
      </c>
      <c r="D62" s="77">
        <v>21.8</v>
      </c>
      <c r="E62" s="75">
        <f t="shared" si="9"/>
        <v>21.43628318584071</v>
      </c>
      <c r="F62" s="74">
        <v>11</v>
      </c>
      <c r="G62" s="74">
        <v>9</v>
      </c>
      <c r="H62" s="74">
        <v>4</v>
      </c>
      <c r="I62" s="74">
        <v>5</v>
      </c>
      <c r="J62" s="74">
        <v>12</v>
      </c>
      <c r="K62" s="74">
        <v>10</v>
      </c>
      <c r="L62" s="74">
        <v>6</v>
      </c>
      <c r="M62" s="74">
        <v>4</v>
      </c>
      <c r="N62" s="74">
        <v>6</v>
      </c>
      <c r="O62" s="72">
        <f t="shared" si="10"/>
        <v>67</v>
      </c>
      <c r="P62" s="74">
        <v>7</v>
      </c>
      <c r="Q62" s="74">
        <v>9</v>
      </c>
      <c r="R62" s="74">
        <v>4</v>
      </c>
      <c r="S62" s="74">
        <v>3</v>
      </c>
      <c r="T62" s="74">
        <v>5</v>
      </c>
      <c r="U62" s="74">
        <v>8</v>
      </c>
      <c r="V62" s="74">
        <v>6</v>
      </c>
      <c r="W62" s="74">
        <v>8</v>
      </c>
      <c r="X62" s="74">
        <v>8</v>
      </c>
      <c r="Y62" s="72">
        <f t="shared" si="11"/>
        <v>58</v>
      </c>
      <c r="Z62" s="72">
        <f t="shared" si="12"/>
        <v>125</v>
      </c>
      <c r="AA62" s="46">
        <f t="shared" si="13"/>
        <v>103.56371681415929</v>
      </c>
    </row>
    <row r="63" spans="1:27" ht="15">
      <c r="A63" s="74" t="s">
        <v>190</v>
      </c>
      <c r="B63" s="102" t="s">
        <v>185</v>
      </c>
      <c r="C63" s="102"/>
      <c r="D63" s="102"/>
      <c r="E63" s="102"/>
      <c r="F63" s="72">
        <v>1</v>
      </c>
      <c r="G63" s="72">
        <v>2</v>
      </c>
      <c r="H63" s="72">
        <v>3</v>
      </c>
      <c r="I63" s="72">
        <v>4</v>
      </c>
      <c r="J63" s="72">
        <v>5</v>
      </c>
      <c r="K63" s="72">
        <v>6</v>
      </c>
      <c r="L63" s="72">
        <v>7</v>
      </c>
      <c r="M63" s="72">
        <v>8</v>
      </c>
      <c r="N63" s="72">
        <v>9</v>
      </c>
      <c r="O63" s="72" t="s">
        <v>186</v>
      </c>
      <c r="P63" s="72">
        <v>10</v>
      </c>
      <c r="Q63" s="72">
        <v>11</v>
      </c>
      <c r="R63" s="72">
        <v>12</v>
      </c>
      <c r="S63" s="72">
        <v>13</v>
      </c>
      <c r="T63" s="72">
        <v>14</v>
      </c>
      <c r="U63" s="72">
        <v>15</v>
      </c>
      <c r="V63" s="72">
        <v>16</v>
      </c>
      <c r="W63" s="72">
        <v>17</v>
      </c>
      <c r="X63" s="72">
        <v>18</v>
      </c>
      <c r="Y63" s="72" t="s">
        <v>187</v>
      </c>
      <c r="Z63" s="72" t="s">
        <v>188</v>
      </c>
      <c r="AA63" s="72" t="s">
        <v>189</v>
      </c>
    </row>
    <row r="64" spans="1:27" ht="15">
      <c r="A64" s="74">
        <v>1</v>
      </c>
      <c r="B64" s="74" t="s">
        <v>105</v>
      </c>
      <c r="C64" s="74" t="s">
        <v>172</v>
      </c>
      <c r="D64" s="77">
        <v>30.5</v>
      </c>
      <c r="E64" s="75">
        <f aca="true" t="shared" si="15" ref="E64:E97">ROUND(D64,1)*($C$2/113)+($C$1-$C$3)</f>
        <v>30.829203539823013</v>
      </c>
      <c r="F64" s="74">
        <v>6</v>
      </c>
      <c r="G64" s="74">
        <v>7</v>
      </c>
      <c r="H64" s="74">
        <v>5</v>
      </c>
      <c r="I64" s="74">
        <v>5</v>
      </c>
      <c r="J64" s="74">
        <v>5</v>
      </c>
      <c r="K64" s="74">
        <v>5</v>
      </c>
      <c r="L64" s="74">
        <v>6</v>
      </c>
      <c r="M64" s="74">
        <v>4</v>
      </c>
      <c r="N64" s="74">
        <v>8</v>
      </c>
      <c r="O64" s="72">
        <f aca="true" t="shared" si="16" ref="O64:O97">SUM(F64:N64)</f>
        <v>51</v>
      </c>
      <c r="P64" s="74">
        <v>6</v>
      </c>
      <c r="Q64" s="74">
        <v>6</v>
      </c>
      <c r="R64" s="74">
        <v>3</v>
      </c>
      <c r="S64" s="74">
        <v>3</v>
      </c>
      <c r="T64" s="74">
        <v>5</v>
      </c>
      <c r="U64" s="74">
        <v>6</v>
      </c>
      <c r="V64" s="74">
        <v>5</v>
      </c>
      <c r="W64" s="74">
        <v>3</v>
      </c>
      <c r="X64" s="74">
        <v>5</v>
      </c>
      <c r="Y64" s="72">
        <f aca="true" t="shared" si="17" ref="Y64:Y97">SUM(P64:X64)</f>
        <v>42</v>
      </c>
      <c r="Z64" s="72">
        <f aca="true" t="shared" si="18" ref="Z64:Z97">O64+Y64</f>
        <v>93</v>
      </c>
      <c r="AA64" s="73">
        <f aca="true" t="shared" si="19" ref="AA64:AA97">Z64-E64</f>
        <v>62.17079646017699</v>
      </c>
    </row>
    <row r="65" spans="1:27" ht="15">
      <c r="A65" s="74">
        <v>2</v>
      </c>
      <c r="B65" s="74" t="s">
        <v>146</v>
      </c>
      <c r="C65" s="74" t="s">
        <v>174</v>
      </c>
      <c r="D65" s="77">
        <v>27.7</v>
      </c>
      <c r="E65" s="75">
        <f t="shared" si="15"/>
        <v>27.80619469026549</v>
      </c>
      <c r="F65" s="74">
        <v>5</v>
      </c>
      <c r="G65" s="74">
        <v>7</v>
      </c>
      <c r="H65" s="74">
        <v>4</v>
      </c>
      <c r="I65" s="74">
        <v>5</v>
      </c>
      <c r="J65" s="74">
        <v>4</v>
      </c>
      <c r="K65" s="74">
        <v>5</v>
      </c>
      <c r="L65" s="74">
        <v>6</v>
      </c>
      <c r="M65" s="74">
        <v>5</v>
      </c>
      <c r="N65" s="74">
        <v>5</v>
      </c>
      <c r="O65" s="72">
        <f t="shared" si="16"/>
        <v>46</v>
      </c>
      <c r="P65" s="74">
        <v>7</v>
      </c>
      <c r="Q65" s="74">
        <v>7</v>
      </c>
      <c r="R65" s="74">
        <v>4</v>
      </c>
      <c r="S65" s="74">
        <v>4</v>
      </c>
      <c r="T65" s="74">
        <v>5</v>
      </c>
      <c r="U65" s="74">
        <v>6</v>
      </c>
      <c r="V65" s="74">
        <v>5</v>
      </c>
      <c r="W65" s="74">
        <v>4</v>
      </c>
      <c r="X65" s="74">
        <v>6</v>
      </c>
      <c r="Y65" s="72">
        <f t="shared" si="17"/>
        <v>48</v>
      </c>
      <c r="Z65" s="72">
        <f t="shared" si="18"/>
        <v>94</v>
      </c>
      <c r="AA65" s="73">
        <f t="shared" si="19"/>
        <v>66.19380530973451</v>
      </c>
    </row>
    <row r="66" spans="1:28" ht="15">
      <c r="A66" s="74">
        <v>3</v>
      </c>
      <c r="B66" s="74" t="s">
        <v>106</v>
      </c>
      <c r="C66" s="74" t="s">
        <v>172</v>
      </c>
      <c r="D66" s="77">
        <v>29.7</v>
      </c>
      <c r="E66" s="75">
        <f t="shared" si="15"/>
        <v>29.965486725663716</v>
      </c>
      <c r="F66" s="74">
        <v>7</v>
      </c>
      <c r="G66" s="74">
        <v>6</v>
      </c>
      <c r="H66" s="74">
        <v>5</v>
      </c>
      <c r="I66" s="74">
        <v>5</v>
      </c>
      <c r="J66" s="74">
        <v>4</v>
      </c>
      <c r="K66" s="74">
        <v>6</v>
      </c>
      <c r="L66" s="74">
        <v>5</v>
      </c>
      <c r="M66" s="74">
        <v>4</v>
      </c>
      <c r="N66" s="74">
        <v>6</v>
      </c>
      <c r="O66" s="72">
        <f t="shared" si="16"/>
        <v>48</v>
      </c>
      <c r="P66" s="74">
        <v>7</v>
      </c>
      <c r="Q66" s="74">
        <v>6</v>
      </c>
      <c r="R66" s="74">
        <v>5</v>
      </c>
      <c r="S66" s="74">
        <v>5</v>
      </c>
      <c r="T66" s="74">
        <v>6</v>
      </c>
      <c r="U66" s="74">
        <v>5</v>
      </c>
      <c r="V66" s="74">
        <v>5</v>
      </c>
      <c r="W66" s="74">
        <v>4</v>
      </c>
      <c r="X66" s="74">
        <v>7</v>
      </c>
      <c r="Y66" s="72">
        <f t="shared" si="17"/>
        <v>50</v>
      </c>
      <c r="Z66" s="72">
        <f t="shared" si="18"/>
        <v>98</v>
      </c>
      <c r="AA66" s="73">
        <f t="shared" si="19"/>
        <v>68.03451327433629</v>
      </c>
      <c r="AB66" s="78">
        <f>E66/2-Y66</f>
        <v>-35.017256637168146</v>
      </c>
    </row>
    <row r="67" spans="1:28" ht="15">
      <c r="A67" s="74">
        <v>4</v>
      </c>
      <c r="B67" s="74" t="s">
        <v>108</v>
      </c>
      <c r="C67" s="74" t="s">
        <v>172</v>
      </c>
      <c r="D67" s="77">
        <v>24.4</v>
      </c>
      <c r="E67" s="75">
        <f t="shared" si="15"/>
        <v>24.24336283185841</v>
      </c>
      <c r="F67" s="74">
        <v>5</v>
      </c>
      <c r="G67" s="74">
        <v>6</v>
      </c>
      <c r="H67" s="74">
        <v>4</v>
      </c>
      <c r="I67" s="74">
        <v>4</v>
      </c>
      <c r="J67" s="74">
        <v>5</v>
      </c>
      <c r="K67" s="74">
        <v>5</v>
      </c>
      <c r="L67" s="74">
        <v>5</v>
      </c>
      <c r="M67" s="74">
        <v>3</v>
      </c>
      <c r="N67" s="74">
        <v>5</v>
      </c>
      <c r="O67" s="72">
        <f t="shared" si="16"/>
        <v>42</v>
      </c>
      <c r="P67" s="74">
        <v>6</v>
      </c>
      <c r="Q67" s="74">
        <v>8</v>
      </c>
      <c r="R67" s="74">
        <v>4</v>
      </c>
      <c r="S67" s="74">
        <v>4</v>
      </c>
      <c r="T67" s="74">
        <v>4</v>
      </c>
      <c r="U67" s="74">
        <v>7</v>
      </c>
      <c r="V67" s="74">
        <v>6</v>
      </c>
      <c r="W67" s="74">
        <v>5</v>
      </c>
      <c r="X67" s="74">
        <v>6</v>
      </c>
      <c r="Y67" s="72">
        <f t="shared" si="17"/>
        <v>50</v>
      </c>
      <c r="Z67" s="72">
        <f t="shared" si="18"/>
        <v>92</v>
      </c>
      <c r="AA67" s="46">
        <f t="shared" si="19"/>
        <v>67.7566371681416</v>
      </c>
      <c r="AB67" s="78">
        <f>E67/2-Y67</f>
        <v>-37.8783185840708</v>
      </c>
    </row>
    <row r="68" spans="1:27" ht="15">
      <c r="A68" s="74">
        <v>5</v>
      </c>
      <c r="B68" s="74" t="s">
        <v>103</v>
      </c>
      <c r="C68" s="74" t="s">
        <v>173</v>
      </c>
      <c r="D68" s="77">
        <v>32.4</v>
      </c>
      <c r="E68" s="75">
        <f t="shared" si="15"/>
        <v>32.88053097345133</v>
      </c>
      <c r="F68" s="74">
        <v>7</v>
      </c>
      <c r="G68" s="74">
        <v>7</v>
      </c>
      <c r="H68" s="74">
        <v>8</v>
      </c>
      <c r="I68" s="74">
        <v>7</v>
      </c>
      <c r="J68" s="74">
        <v>4</v>
      </c>
      <c r="K68" s="74">
        <v>7</v>
      </c>
      <c r="L68" s="74">
        <v>5</v>
      </c>
      <c r="M68" s="74">
        <v>4</v>
      </c>
      <c r="N68" s="74">
        <v>6</v>
      </c>
      <c r="O68" s="72">
        <f t="shared" si="16"/>
        <v>55</v>
      </c>
      <c r="P68" s="74">
        <v>6</v>
      </c>
      <c r="Q68" s="74">
        <v>7</v>
      </c>
      <c r="R68" s="74">
        <v>2</v>
      </c>
      <c r="S68" s="74">
        <v>3</v>
      </c>
      <c r="T68" s="74">
        <v>6</v>
      </c>
      <c r="U68" s="74">
        <v>7</v>
      </c>
      <c r="V68" s="74">
        <v>6</v>
      </c>
      <c r="W68" s="74">
        <v>3</v>
      </c>
      <c r="X68" s="74">
        <v>7</v>
      </c>
      <c r="Y68" s="72">
        <f t="shared" si="17"/>
        <v>47</v>
      </c>
      <c r="Z68" s="72">
        <f t="shared" si="18"/>
        <v>102</v>
      </c>
      <c r="AA68" s="46">
        <f t="shared" si="19"/>
        <v>69.11946902654867</v>
      </c>
    </row>
    <row r="69" spans="1:28" ht="15">
      <c r="A69" s="74">
        <v>6</v>
      </c>
      <c r="B69" s="74" t="s">
        <v>100</v>
      </c>
      <c r="C69" s="74" t="s">
        <v>173</v>
      </c>
      <c r="D69" s="77">
        <v>35.1</v>
      </c>
      <c r="E69" s="75">
        <f t="shared" si="15"/>
        <v>35.79557522123894</v>
      </c>
      <c r="F69" s="74">
        <v>9</v>
      </c>
      <c r="G69" s="74">
        <v>7</v>
      </c>
      <c r="H69" s="74">
        <v>4</v>
      </c>
      <c r="I69" s="74">
        <v>6</v>
      </c>
      <c r="J69" s="74">
        <v>4</v>
      </c>
      <c r="K69" s="74">
        <v>6</v>
      </c>
      <c r="L69" s="74">
        <v>8</v>
      </c>
      <c r="M69" s="74">
        <v>3</v>
      </c>
      <c r="N69" s="74">
        <v>6</v>
      </c>
      <c r="O69" s="72">
        <f t="shared" si="16"/>
        <v>53</v>
      </c>
      <c r="P69" s="74">
        <v>9</v>
      </c>
      <c r="Q69" s="74">
        <v>6</v>
      </c>
      <c r="R69" s="74">
        <v>6</v>
      </c>
      <c r="S69" s="74">
        <v>3</v>
      </c>
      <c r="T69" s="74">
        <v>6</v>
      </c>
      <c r="U69" s="74">
        <v>6</v>
      </c>
      <c r="V69" s="74">
        <v>5</v>
      </c>
      <c r="W69" s="74">
        <v>4</v>
      </c>
      <c r="X69" s="74">
        <v>8</v>
      </c>
      <c r="Y69" s="72">
        <f t="shared" si="17"/>
        <v>53</v>
      </c>
      <c r="Z69" s="72">
        <f t="shared" si="18"/>
        <v>106</v>
      </c>
      <c r="AA69" s="46">
        <f t="shared" si="19"/>
        <v>70.20442477876105</v>
      </c>
      <c r="AB69" s="78">
        <f>E69/2-Y69</f>
        <v>-35.102212389380526</v>
      </c>
    </row>
    <row r="70" spans="1:28" ht="15">
      <c r="A70" s="74">
        <v>7</v>
      </c>
      <c r="B70" s="74" t="s">
        <v>119</v>
      </c>
      <c r="C70" s="74" t="s">
        <v>173</v>
      </c>
      <c r="D70" s="77">
        <v>35.5</v>
      </c>
      <c r="E70" s="75">
        <f t="shared" si="15"/>
        <v>36.227433628318586</v>
      </c>
      <c r="F70" s="74">
        <v>8</v>
      </c>
      <c r="G70" s="74">
        <v>7</v>
      </c>
      <c r="H70" s="74">
        <v>4</v>
      </c>
      <c r="I70" s="74">
        <v>3</v>
      </c>
      <c r="J70" s="74">
        <v>6</v>
      </c>
      <c r="K70" s="74">
        <v>7</v>
      </c>
      <c r="L70" s="74">
        <v>5</v>
      </c>
      <c r="M70" s="74">
        <v>5</v>
      </c>
      <c r="N70" s="74">
        <v>6</v>
      </c>
      <c r="O70" s="72">
        <f t="shared" si="16"/>
        <v>51</v>
      </c>
      <c r="P70" s="74">
        <v>8</v>
      </c>
      <c r="Q70" s="74">
        <v>7</v>
      </c>
      <c r="R70" s="74">
        <v>4</v>
      </c>
      <c r="S70" s="74">
        <v>5</v>
      </c>
      <c r="T70" s="74">
        <v>6</v>
      </c>
      <c r="U70" s="74">
        <v>5</v>
      </c>
      <c r="V70" s="74">
        <v>9</v>
      </c>
      <c r="W70" s="74">
        <v>4</v>
      </c>
      <c r="X70" s="74">
        <v>7</v>
      </c>
      <c r="Y70" s="72">
        <f t="shared" si="17"/>
        <v>55</v>
      </c>
      <c r="Z70" s="72">
        <f t="shared" si="18"/>
        <v>106</v>
      </c>
      <c r="AA70" s="46">
        <f t="shared" si="19"/>
        <v>69.77256637168142</v>
      </c>
      <c r="AB70" s="78">
        <f>E70/2-Y70</f>
        <v>-36.88628318584071</v>
      </c>
    </row>
    <row r="71" spans="1:27" ht="15">
      <c r="A71" s="74">
        <v>8</v>
      </c>
      <c r="B71" s="74" t="s">
        <v>78</v>
      </c>
      <c r="C71" s="74" t="s">
        <v>173</v>
      </c>
      <c r="D71" s="77">
        <v>27.1</v>
      </c>
      <c r="E71" s="75">
        <f t="shared" si="15"/>
        <v>27.15840707964602</v>
      </c>
      <c r="F71" s="74">
        <v>7</v>
      </c>
      <c r="G71" s="74">
        <v>7</v>
      </c>
      <c r="H71" s="74">
        <v>5</v>
      </c>
      <c r="I71" s="74">
        <v>5</v>
      </c>
      <c r="J71" s="74">
        <v>7</v>
      </c>
      <c r="K71" s="74">
        <v>5</v>
      </c>
      <c r="L71" s="74">
        <v>5</v>
      </c>
      <c r="M71" s="74">
        <v>3</v>
      </c>
      <c r="N71" s="74">
        <v>5</v>
      </c>
      <c r="O71" s="72">
        <f t="shared" si="16"/>
        <v>49</v>
      </c>
      <c r="P71" s="74">
        <v>6</v>
      </c>
      <c r="Q71" s="74">
        <v>6</v>
      </c>
      <c r="R71" s="74">
        <v>3</v>
      </c>
      <c r="S71" s="74">
        <v>4</v>
      </c>
      <c r="T71" s="74">
        <v>7</v>
      </c>
      <c r="U71" s="74">
        <v>4</v>
      </c>
      <c r="V71" s="74">
        <v>7</v>
      </c>
      <c r="W71" s="74">
        <v>7</v>
      </c>
      <c r="X71" s="74">
        <v>5</v>
      </c>
      <c r="Y71" s="72">
        <f t="shared" si="17"/>
        <v>49</v>
      </c>
      <c r="Z71" s="72">
        <f t="shared" si="18"/>
        <v>98</v>
      </c>
      <c r="AA71" s="46">
        <f t="shared" si="19"/>
        <v>70.84159292035397</v>
      </c>
    </row>
    <row r="72" spans="1:30" ht="15">
      <c r="A72" s="74">
        <v>9</v>
      </c>
      <c r="B72" s="74" t="s">
        <v>110</v>
      </c>
      <c r="C72" s="74" t="s">
        <v>172</v>
      </c>
      <c r="D72" s="77">
        <v>31.8</v>
      </c>
      <c r="E72" s="75">
        <f t="shared" si="15"/>
        <v>32.23274336283186</v>
      </c>
      <c r="F72" s="74">
        <v>7</v>
      </c>
      <c r="G72" s="74">
        <v>7</v>
      </c>
      <c r="H72" s="74">
        <v>3</v>
      </c>
      <c r="I72" s="74">
        <v>6</v>
      </c>
      <c r="J72" s="74">
        <v>3</v>
      </c>
      <c r="K72" s="74">
        <v>6</v>
      </c>
      <c r="L72" s="74">
        <v>8</v>
      </c>
      <c r="M72" s="74">
        <v>4</v>
      </c>
      <c r="N72" s="74">
        <v>7</v>
      </c>
      <c r="O72" s="72">
        <f t="shared" si="16"/>
        <v>51</v>
      </c>
      <c r="P72" s="74">
        <v>8</v>
      </c>
      <c r="Q72" s="74">
        <v>9</v>
      </c>
      <c r="R72" s="74">
        <v>4</v>
      </c>
      <c r="S72" s="74">
        <v>4</v>
      </c>
      <c r="T72" s="74">
        <v>7</v>
      </c>
      <c r="U72" s="74">
        <v>5</v>
      </c>
      <c r="V72" s="74">
        <v>6</v>
      </c>
      <c r="W72" s="74">
        <v>4</v>
      </c>
      <c r="X72" s="74">
        <v>6</v>
      </c>
      <c r="Y72" s="72">
        <f t="shared" si="17"/>
        <v>53</v>
      </c>
      <c r="Z72" s="72">
        <f t="shared" si="18"/>
        <v>104</v>
      </c>
      <c r="AA72" s="46">
        <f t="shared" si="19"/>
        <v>71.76725663716815</v>
      </c>
      <c r="AB72" s="78">
        <f>E72/2-Y72</f>
        <v>-36.88362831858407</v>
      </c>
      <c r="AC72" s="76">
        <v>32</v>
      </c>
      <c r="AD72" s="78">
        <f>E72/3-AC72</f>
        <v>-21.255752212389382</v>
      </c>
    </row>
    <row r="73" spans="1:30" ht="15">
      <c r="A73" s="74">
        <v>10</v>
      </c>
      <c r="B73" s="74" t="s">
        <v>179</v>
      </c>
      <c r="C73" s="74" t="s">
        <v>174</v>
      </c>
      <c r="D73" s="77">
        <v>26.2</v>
      </c>
      <c r="E73" s="75">
        <f t="shared" si="15"/>
        <v>26.186725663716818</v>
      </c>
      <c r="F73" s="74">
        <v>7</v>
      </c>
      <c r="G73" s="74">
        <v>7</v>
      </c>
      <c r="H73" s="74">
        <v>4</v>
      </c>
      <c r="I73" s="74">
        <v>4</v>
      </c>
      <c r="J73" s="74">
        <v>5</v>
      </c>
      <c r="K73" s="74">
        <v>5</v>
      </c>
      <c r="L73" s="74">
        <v>7</v>
      </c>
      <c r="M73" s="74">
        <v>4</v>
      </c>
      <c r="N73" s="74">
        <v>5</v>
      </c>
      <c r="O73" s="72">
        <f t="shared" si="16"/>
        <v>48</v>
      </c>
      <c r="P73" s="74">
        <v>9</v>
      </c>
      <c r="Q73" s="74">
        <v>6</v>
      </c>
      <c r="R73" s="74">
        <v>4</v>
      </c>
      <c r="S73" s="74">
        <v>3</v>
      </c>
      <c r="T73" s="74">
        <v>5</v>
      </c>
      <c r="U73" s="74">
        <v>5</v>
      </c>
      <c r="V73" s="74">
        <v>6</v>
      </c>
      <c r="W73" s="74">
        <v>4</v>
      </c>
      <c r="X73" s="74">
        <v>8</v>
      </c>
      <c r="Y73" s="72">
        <f t="shared" si="17"/>
        <v>50</v>
      </c>
      <c r="Z73" s="72">
        <f t="shared" si="18"/>
        <v>98</v>
      </c>
      <c r="AA73" s="46">
        <f t="shared" si="19"/>
        <v>71.81327433628319</v>
      </c>
      <c r="AB73" s="78">
        <f>E73/2-Y73</f>
        <v>-36.90663716814159</v>
      </c>
      <c r="AC73" s="76">
        <v>31</v>
      </c>
      <c r="AD73" s="78">
        <f>E73/3-AC73</f>
        <v>-22.27109144542773</v>
      </c>
    </row>
    <row r="74" spans="1:28" ht="15">
      <c r="A74" s="74">
        <v>11</v>
      </c>
      <c r="B74" s="74" t="s">
        <v>79</v>
      </c>
      <c r="C74" s="74" t="s">
        <v>173</v>
      </c>
      <c r="D74" s="77">
        <v>34.4</v>
      </c>
      <c r="E74" s="75">
        <f t="shared" si="15"/>
        <v>35.03982300884956</v>
      </c>
      <c r="F74" s="74">
        <v>7</v>
      </c>
      <c r="G74" s="74">
        <v>7</v>
      </c>
      <c r="H74" s="74">
        <v>5</v>
      </c>
      <c r="I74" s="74">
        <v>5</v>
      </c>
      <c r="J74" s="74">
        <v>7</v>
      </c>
      <c r="K74" s="74">
        <v>7</v>
      </c>
      <c r="L74" s="74">
        <v>6</v>
      </c>
      <c r="M74" s="74">
        <v>4</v>
      </c>
      <c r="N74" s="74">
        <v>9</v>
      </c>
      <c r="O74" s="72">
        <f t="shared" si="16"/>
        <v>57</v>
      </c>
      <c r="P74" s="74">
        <v>6</v>
      </c>
      <c r="Q74" s="74">
        <v>6</v>
      </c>
      <c r="R74" s="74">
        <v>4</v>
      </c>
      <c r="S74" s="74">
        <v>3</v>
      </c>
      <c r="T74" s="74">
        <v>7</v>
      </c>
      <c r="U74" s="74">
        <v>5</v>
      </c>
      <c r="V74" s="74">
        <v>8</v>
      </c>
      <c r="W74" s="74">
        <v>3</v>
      </c>
      <c r="X74" s="74">
        <v>8</v>
      </c>
      <c r="Y74" s="72">
        <f t="shared" si="17"/>
        <v>50</v>
      </c>
      <c r="Z74" s="72">
        <f t="shared" si="18"/>
        <v>107</v>
      </c>
      <c r="AA74" s="46">
        <f t="shared" si="19"/>
        <v>71.96017699115043</v>
      </c>
      <c r="AB74" s="78">
        <f>E74/2-Y74</f>
        <v>-32.48008849557522</v>
      </c>
    </row>
    <row r="75" spans="1:27" ht="15">
      <c r="A75" s="74">
        <v>12</v>
      </c>
      <c r="B75" s="74" t="s">
        <v>141</v>
      </c>
      <c r="C75" s="74" t="s">
        <v>177</v>
      </c>
      <c r="D75" s="77">
        <v>32.5</v>
      </c>
      <c r="E75" s="75">
        <f t="shared" si="15"/>
        <v>32.98849557522124</v>
      </c>
      <c r="F75" s="74">
        <v>9</v>
      </c>
      <c r="G75" s="74">
        <v>6</v>
      </c>
      <c r="H75" s="74">
        <v>5</v>
      </c>
      <c r="I75" s="74">
        <v>5</v>
      </c>
      <c r="J75" s="74">
        <v>4</v>
      </c>
      <c r="K75" s="74">
        <v>5</v>
      </c>
      <c r="L75" s="74">
        <v>5</v>
      </c>
      <c r="M75" s="74">
        <v>5</v>
      </c>
      <c r="N75" s="74">
        <v>7</v>
      </c>
      <c r="O75" s="72">
        <f t="shared" si="16"/>
        <v>51</v>
      </c>
      <c r="P75" s="74">
        <v>9</v>
      </c>
      <c r="Q75" s="74">
        <v>9</v>
      </c>
      <c r="R75" s="74">
        <v>7</v>
      </c>
      <c r="S75" s="74">
        <v>4</v>
      </c>
      <c r="T75" s="74">
        <v>5</v>
      </c>
      <c r="U75" s="74">
        <v>5</v>
      </c>
      <c r="V75" s="74">
        <v>7</v>
      </c>
      <c r="W75" s="74">
        <v>3</v>
      </c>
      <c r="X75" s="74">
        <v>6</v>
      </c>
      <c r="Y75" s="72">
        <f t="shared" si="17"/>
        <v>55</v>
      </c>
      <c r="Z75" s="72">
        <f t="shared" si="18"/>
        <v>106</v>
      </c>
      <c r="AA75" s="46">
        <f t="shared" si="19"/>
        <v>73.01150442477876</v>
      </c>
    </row>
    <row r="76" spans="1:27" ht="15">
      <c r="A76" s="74">
        <v>13</v>
      </c>
      <c r="B76" s="74" t="s">
        <v>116</v>
      </c>
      <c r="C76" s="74" t="s">
        <v>177</v>
      </c>
      <c r="D76" s="77">
        <v>25.6</v>
      </c>
      <c r="E76" s="75">
        <f t="shared" si="15"/>
        <v>25.53893805309735</v>
      </c>
      <c r="F76" s="74">
        <v>6</v>
      </c>
      <c r="G76" s="74">
        <v>6</v>
      </c>
      <c r="H76" s="74">
        <v>5</v>
      </c>
      <c r="I76" s="74">
        <v>5</v>
      </c>
      <c r="J76" s="74">
        <v>4</v>
      </c>
      <c r="K76" s="74">
        <v>8</v>
      </c>
      <c r="L76" s="74">
        <v>6</v>
      </c>
      <c r="M76" s="74">
        <v>4</v>
      </c>
      <c r="N76" s="74">
        <v>6</v>
      </c>
      <c r="O76" s="72">
        <f t="shared" si="16"/>
        <v>50</v>
      </c>
      <c r="P76" s="74">
        <v>7</v>
      </c>
      <c r="Q76" s="74">
        <v>5</v>
      </c>
      <c r="R76" s="74">
        <v>4</v>
      </c>
      <c r="S76" s="74">
        <v>5</v>
      </c>
      <c r="T76" s="74">
        <v>6</v>
      </c>
      <c r="U76" s="74">
        <v>6</v>
      </c>
      <c r="V76" s="74">
        <v>7</v>
      </c>
      <c r="W76" s="74">
        <v>4</v>
      </c>
      <c r="X76" s="74">
        <v>7</v>
      </c>
      <c r="Y76" s="72">
        <f t="shared" si="17"/>
        <v>51</v>
      </c>
      <c r="Z76" s="72">
        <f t="shared" si="18"/>
        <v>101</v>
      </c>
      <c r="AA76" s="46">
        <f t="shared" si="19"/>
        <v>75.46106194690265</v>
      </c>
    </row>
    <row r="77" spans="1:27" ht="15">
      <c r="A77" s="74">
        <v>14</v>
      </c>
      <c r="B77" s="74" t="s">
        <v>77</v>
      </c>
      <c r="C77" s="74" t="s">
        <v>175</v>
      </c>
      <c r="D77" s="77">
        <v>29.3</v>
      </c>
      <c r="E77" s="75">
        <f t="shared" si="15"/>
        <v>29.533628318584075</v>
      </c>
      <c r="F77" s="74">
        <v>9</v>
      </c>
      <c r="G77" s="74">
        <v>7</v>
      </c>
      <c r="H77" s="74">
        <v>4</v>
      </c>
      <c r="I77" s="74">
        <v>5</v>
      </c>
      <c r="J77" s="74">
        <v>3</v>
      </c>
      <c r="K77" s="74">
        <v>5</v>
      </c>
      <c r="L77" s="74">
        <v>8</v>
      </c>
      <c r="M77" s="74">
        <v>4</v>
      </c>
      <c r="N77" s="74">
        <v>7</v>
      </c>
      <c r="O77" s="72">
        <f t="shared" si="16"/>
        <v>52</v>
      </c>
      <c r="P77" s="74">
        <v>7</v>
      </c>
      <c r="Q77" s="74">
        <v>8</v>
      </c>
      <c r="R77" s="74">
        <v>5</v>
      </c>
      <c r="S77" s="74">
        <v>4</v>
      </c>
      <c r="T77" s="74">
        <v>7</v>
      </c>
      <c r="U77" s="74">
        <v>6</v>
      </c>
      <c r="V77" s="74">
        <v>5</v>
      </c>
      <c r="W77" s="74">
        <v>4</v>
      </c>
      <c r="X77" s="74">
        <v>8</v>
      </c>
      <c r="Y77" s="72">
        <f t="shared" si="17"/>
        <v>54</v>
      </c>
      <c r="Z77" s="72">
        <f t="shared" si="18"/>
        <v>106</v>
      </c>
      <c r="AA77" s="46">
        <f t="shared" si="19"/>
        <v>76.46637168141592</v>
      </c>
    </row>
    <row r="78" spans="1:27" ht="15">
      <c r="A78" s="74">
        <v>15</v>
      </c>
      <c r="B78" s="74" t="s">
        <v>95</v>
      </c>
      <c r="C78" s="74" t="s">
        <v>173</v>
      </c>
      <c r="D78" s="77">
        <v>25.7</v>
      </c>
      <c r="E78" s="75">
        <f t="shared" si="15"/>
        <v>25.646902654867258</v>
      </c>
      <c r="F78" s="74">
        <v>5</v>
      </c>
      <c r="G78" s="74">
        <v>8</v>
      </c>
      <c r="H78" s="74">
        <v>5</v>
      </c>
      <c r="I78" s="74">
        <v>5</v>
      </c>
      <c r="J78" s="74">
        <v>5</v>
      </c>
      <c r="K78" s="74">
        <v>6</v>
      </c>
      <c r="L78" s="74">
        <v>6</v>
      </c>
      <c r="M78" s="74">
        <v>6</v>
      </c>
      <c r="N78" s="74">
        <v>7</v>
      </c>
      <c r="O78" s="72">
        <f t="shared" si="16"/>
        <v>53</v>
      </c>
      <c r="P78" s="74">
        <v>8</v>
      </c>
      <c r="Q78" s="74">
        <v>7</v>
      </c>
      <c r="R78" s="74">
        <v>3</v>
      </c>
      <c r="S78" s="74">
        <v>3</v>
      </c>
      <c r="T78" s="74">
        <v>7</v>
      </c>
      <c r="U78" s="74">
        <v>7</v>
      </c>
      <c r="V78" s="74">
        <v>6</v>
      </c>
      <c r="W78" s="74">
        <v>3</v>
      </c>
      <c r="X78" s="74">
        <v>6</v>
      </c>
      <c r="Y78" s="72">
        <f t="shared" si="17"/>
        <v>50</v>
      </c>
      <c r="Z78" s="72">
        <f t="shared" si="18"/>
        <v>103</v>
      </c>
      <c r="AA78" s="46">
        <f t="shared" si="19"/>
        <v>77.35309734513274</v>
      </c>
    </row>
    <row r="79" spans="1:28" ht="15">
      <c r="A79" s="74">
        <v>16</v>
      </c>
      <c r="B79" s="74" t="s">
        <v>123</v>
      </c>
      <c r="C79" s="74" t="s">
        <v>173</v>
      </c>
      <c r="D79" s="77">
        <v>27.6</v>
      </c>
      <c r="E79" s="75">
        <f t="shared" si="15"/>
        <v>27.69823008849558</v>
      </c>
      <c r="F79" s="74">
        <v>8</v>
      </c>
      <c r="G79" s="74">
        <v>9</v>
      </c>
      <c r="H79" s="74">
        <v>4</v>
      </c>
      <c r="I79" s="74">
        <v>4</v>
      </c>
      <c r="J79" s="74">
        <v>6</v>
      </c>
      <c r="K79" s="74">
        <v>5</v>
      </c>
      <c r="L79" s="74">
        <v>9</v>
      </c>
      <c r="M79" s="74">
        <v>5</v>
      </c>
      <c r="N79" s="74">
        <v>6</v>
      </c>
      <c r="O79" s="72">
        <f t="shared" si="16"/>
        <v>56</v>
      </c>
      <c r="P79" s="74">
        <v>7</v>
      </c>
      <c r="Q79" s="74">
        <v>7</v>
      </c>
      <c r="R79" s="74">
        <v>6</v>
      </c>
      <c r="S79" s="74">
        <v>3</v>
      </c>
      <c r="T79" s="74">
        <v>5</v>
      </c>
      <c r="U79" s="74">
        <v>5</v>
      </c>
      <c r="V79" s="74">
        <v>6</v>
      </c>
      <c r="W79" s="74">
        <v>4</v>
      </c>
      <c r="X79" s="74">
        <v>7</v>
      </c>
      <c r="Y79" s="72">
        <f t="shared" si="17"/>
        <v>50</v>
      </c>
      <c r="Z79" s="72">
        <f t="shared" si="18"/>
        <v>106</v>
      </c>
      <c r="AA79" s="46">
        <f t="shared" si="19"/>
        <v>78.30176991150442</v>
      </c>
      <c r="AB79" s="78">
        <f>E79/2-Y79</f>
        <v>-36.15088495575221</v>
      </c>
    </row>
    <row r="80" spans="1:28" ht="15">
      <c r="A80" s="74">
        <v>17</v>
      </c>
      <c r="B80" s="74" t="s">
        <v>118</v>
      </c>
      <c r="C80" s="74" t="s">
        <v>173</v>
      </c>
      <c r="D80" s="77">
        <v>30.4</v>
      </c>
      <c r="E80" s="75">
        <f t="shared" si="15"/>
        <v>30.721238938053098</v>
      </c>
      <c r="F80" s="74">
        <v>7</v>
      </c>
      <c r="G80" s="74">
        <v>7</v>
      </c>
      <c r="H80" s="74">
        <v>5</v>
      </c>
      <c r="I80" s="74">
        <v>5</v>
      </c>
      <c r="J80" s="74">
        <v>5</v>
      </c>
      <c r="K80" s="74">
        <v>9</v>
      </c>
      <c r="L80" s="74">
        <v>6</v>
      </c>
      <c r="M80" s="74">
        <v>4</v>
      </c>
      <c r="N80" s="74">
        <v>7</v>
      </c>
      <c r="O80" s="72">
        <f t="shared" si="16"/>
        <v>55</v>
      </c>
      <c r="P80" s="74">
        <v>8</v>
      </c>
      <c r="Q80" s="74">
        <v>6</v>
      </c>
      <c r="R80" s="74">
        <v>4</v>
      </c>
      <c r="S80" s="74">
        <v>5</v>
      </c>
      <c r="T80" s="74">
        <v>8</v>
      </c>
      <c r="U80" s="74">
        <v>7</v>
      </c>
      <c r="V80" s="74">
        <v>6</v>
      </c>
      <c r="W80" s="74">
        <v>3</v>
      </c>
      <c r="X80" s="74">
        <v>7</v>
      </c>
      <c r="Y80" s="72">
        <f t="shared" si="17"/>
        <v>54</v>
      </c>
      <c r="Z80" s="72">
        <f t="shared" si="18"/>
        <v>109</v>
      </c>
      <c r="AA80" s="46">
        <f t="shared" si="19"/>
        <v>78.27876106194691</v>
      </c>
      <c r="AB80" s="78">
        <f>E80/2-Y80</f>
        <v>-38.639380530973455</v>
      </c>
    </row>
    <row r="81" spans="1:28" ht="15">
      <c r="A81" s="74">
        <v>18</v>
      </c>
      <c r="B81" s="74" t="s">
        <v>124</v>
      </c>
      <c r="C81" s="74" t="s">
        <v>173</v>
      </c>
      <c r="D81" s="77">
        <v>28.3</v>
      </c>
      <c r="E81" s="75">
        <f t="shared" si="15"/>
        <v>28.45398230088496</v>
      </c>
      <c r="F81" s="74">
        <v>5</v>
      </c>
      <c r="G81" s="74">
        <v>6</v>
      </c>
      <c r="H81" s="74">
        <v>4</v>
      </c>
      <c r="I81" s="74">
        <v>5</v>
      </c>
      <c r="J81" s="74">
        <v>6</v>
      </c>
      <c r="K81" s="74">
        <v>7</v>
      </c>
      <c r="L81" s="74">
        <v>6</v>
      </c>
      <c r="M81" s="74">
        <v>5</v>
      </c>
      <c r="N81" s="74">
        <v>8</v>
      </c>
      <c r="O81" s="72">
        <f t="shared" si="16"/>
        <v>52</v>
      </c>
      <c r="P81" s="74">
        <v>8</v>
      </c>
      <c r="Q81" s="74">
        <v>9</v>
      </c>
      <c r="R81" s="74">
        <v>4</v>
      </c>
      <c r="S81" s="74">
        <v>5</v>
      </c>
      <c r="T81" s="74">
        <v>5</v>
      </c>
      <c r="U81" s="74">
        <v>7</v>
      </c>
      <c r="V81" s="74">
        <v>6</v>
      </c>
      <c r="W81" s="74">
        <v>3</v>
      </c>
      <c r="X81" s="74">
        <v>7</v>
      </c>
      <c r="Y81" s="72">
        <f t="shared" si="17"/>
        <v>54</v>
      </c>
      <c r="Z81" s="72">
        <f t="shared" si="18"/>
        <v>106</v>
      </c>
      <c r="AA81" s="46">
        <f t="shared" si="19"/>
        <v>77.54601769911504</v>
      </c>
      <c r="AB81" s="78">
        <f aca="true" t="shared" si="20" ref="AB81:AB95">E81/2-Y81</f>
        <v>-39.77300884955752</v>
      </c>
    </row>
    <row r="82" spans="1:28" ht="15">
      <c r="A82" s="74">
        <v>19</v>
      </c>
      <c r="B82" s="74" t="s">
        <v>98</v>
      </c>
      <c r="C82" s="74" t="s">
        <v>173</v>
      </c>
      <c r="D82" s="77">
        <v>35.6</v>
      </c>
      <c r="E82" s="75">
        <f t="shared" si="15"/>
        <v>36.3353982300885</v>
      </c>
      <c r="F82" s="74">
        <v>7</v>
      </c>
      <c r="G82" s="74">
        <v>7</v>
      </c>
      <c r="H82" s="74">
        <v>5</v>
      </c>
      <c r="I82" s="74">
        <v>5</v>
      </c>
      <c r="J82" s="74">
        <v>5</v>
      </c>
      <c r="K82" s="74">
        <v>7</v>
      </c>
      <c r="L82" s="74">
        <v>8</v>
      </c>
      <c r="M82" s="74">
        <v>5</v>
      </c>
      <c r="N82" s="74">
        <v>6</v>
      </c>
      <c r="O82" s="72">
        <f t="shared" si="16"/>
        <v>55</v>
      </c>
      <c r="P82" s="74">
        <v>7</v>
      </c>
      <c r="Q82" s="74">
        <v>6</v>
      </c>
      <c r="R82" s="74">
        <v>4</v>
      </c>
      <c r="S82" s="74">
        <v>7</v>
      </c>
      <c r="T82" s="74">
        <v>7</v>
      </c>
      <c r="U82" s="74">
        <v>7</v>
      </c>
      <c r="V82" s="74">
        <v>8</v>
      </c>
      <c r="W82" s="74">
        <v>5</v>
      </c>
      <c r="X82" s="74">
        <v>8</v>
      </c>
      <c r="Y82" s="72">
        <f t="shared" si="17"/>
        <v>59</v>
      </c>
      <c r="Z82" s="72">
        <f t="shared" si="18"/>
        <v>114</v>
      </c>
      <c r="AA82" s="46">
        <f t="shared" si="19"/>
        <v>77.6646017699115</v>
      </c>
      <c r="AB82" s="78">
        <f t="shared" si="20"/>
        <v>-40.83230088495575</v>
      </c>
    </row>
    <row r="83" spans="1:28" ht="15">
      <c r="A83" s="74">
        <v>20</v>
      </c>
      <c r="B83" s="74" t="s">
        <v>130</v>
      </c>
      <c r="C83" s="74" t="s">
        <v>174</v>
      </c>
      <c r="D83" s="77">
        <v>32.4</v>
      </c>
      <c r="E83" s="75">
        <f t="shared" si="15"/>
        <v>32.88053097345133</v>
      </c>
      <c r="F83" s="74">
        <v>8</v>
      </c>
      <c r="G83" s="74">
        <v>9</v>
      </c>
      <c r="H83" s="74">
        <v>5</v>
      </c>
      <c r="I83" s="74">
        <v>5</v>
      </c>
      <c r="J83" s="74">
        <v>4</v>
      </c>
      <c r="K83" s="74">
        <v>5</v>
      </c>
      <c r="L83" s="74">
        <v>7</v>
      </c>
      <c r="M83" s="74">
        <v>4</v>
      </c>
      <c r="N83" s="74">
        <v>9</v>
      </c>
      <c r="O83" s="72">
        <f t="shared" si="16"/>
        <v>56</v>
      </c>
      <c r="P83" s="74">
        <v>9</v>
      </c>
      <c r="Q83" s="74">
        <v>5</v>
      </c>
      <c r="R83" s="74">
        <v>3</v>
      </c>
      <c r="S83" s="74">
        <v>8</v>
      </c>
      <c r="T83" s="74">
        <v>7</v>
      </c>
      <c r="U83" s="74">
        <v>6</v>
      </c>
      <c r="V83" s="74">
        <v>7</v>
      </c>
      <c r="W83" s="74">
        <v>4</v>
      </c>
      <c r="X83" s="74">
        <v>7</v>
      </c>
      <c r="Y83" s="72">
        <f t="shared" si="17"/>
        <v>56</v>
      </c>
      <c r="Z83" s="72">
        <f t="shared" si="18"/>
        <v>112</v>
      </c>
      <c r="AA83" s="46">
        <f t="shared" si="19"/>
        <v>79.11946902654867</v>
      </c>
      <c r="AB83" s="78">
        <f t="shared" si="20"/>
        <v>-39.559734513274336</v>
      </c>
    </row>
    <row r="84" spans="1:28" ht="15">
      <c r="A84" s="74">
        <v>21</v>
      </c>
      <c r="B84" s="74" t="s">
        <v>117</v>
      </c>
      <c r="C84" s="74" t="s">
        <v>173</v>
      </c>
      <c r="D84" s="77">
        <v>24.8</v>
      </c>
      <c r="E84" s="75">
        <f t="shared" si="15"/>
        <v>24.675221238938057</v>
      </c>
      <c r="F84" s="74">
        <v>7</v>
      </c>
      <c r="G84" s="74">
        <v>6</v>
      </c>
      <c r="H84" s="74">
        <v>4</v>
      </c>
      <c r="I84" s="74">
        <v>5</v>
      </c>
      <c r="J84" s="74">
        <v>5</v>
      </c>
      <c r="K84" s="74">
        <v>6</v>
      </c>
      <c r="L84" s="74">
        <v>5</v>
      </c>
      <c r="M84" s="74">
        <v>8</v>
      </c>
      <c r="N84" s="74">
        <v>5</v>
      </c>
      <c r="O84" s="72">
        <f t="shared" si="16"/>
        <v>51</v>
      </c>
      <c r="P84" s="74">
        <v>7</v>
      </c>
      <c r="Q84" s="74">
        <v>6</v>
      </c>
      <c r="R84" s="74">
        <v>5</v>
      </c>
      <c r="S84" s="74">
        <v>5</v>
      </c>
      <c r="T84" s="74">
        <v>6</v>
      </c>
      <c r="U84" s="74">
        <v>6</v>
      </c>
      <c r="V84" s="74">
        <v>6</v>
      </c>
      <c r="W84" s="74">
        <v>4</v>
      </c>
      <c r="X84" s="74">
        <v>8</v>
      </c>
      <c r="Y84" s="72">
        <f t="shared" si="17"/>
        <v>53</v>
      </c>
      <c r="Z84" s="72">
        <f t="shared" si="18"/>
        <v>104</v>
      </c>
      <c r="AA84" s="46">
        <f t="shared" si="19"/>
        <v>79.32477876106194</v>
      </c>
      <c r="AB84" s="78">
        <f t="shared" si="20"/>
        <v>-40.66238938053097</v>
      </c>
    </row>
    <row r="85" spans="1:28" ht="15">
      <c r="A85" s="74">
        <v>22</v>
      </c>
      <c r="B85" s="74" t="s">
        <v>99</v>
      </c>
      <c r="C85" s="74" t="s">
        <v>173</v>
      </c>
      <c r="D85" s="77">
        <v>27.5</v>
      </c>
      <c r="E85" s="75">
        <f t="shared" si="15"/>
        <v>27.590265486725666</v>
      </c>
      <c r="F85" s="74">
        <v>8</v>
      </c>
      <c r="G85" s="74">
        <v>7</v>
      </c>
      <c r="H85" s="74">
        <v>6</v>
      </c>
      <c r="I85" s="74">
        <v>7</v>
      </c>
      <c r="J85" s="74">
        <v>7</v>
      </c>
      <c r="K85" s="74">
        <v>8</v>
      </c>
      <c r="L85" s="74">
        <v>6</v>
      </c>
      <c r="M85" s="74">
        <v>4</v>
      </c>
      <c r="N85" s="74">
        <v>7</v>
      </c>
      <c r="O85" s="72">
        <f t="shared" si="16"/>
        <v>60</v>
      </c>
      <c r="P85" s="74">
        <v>8</v>
      </c>
      <c r="Q85" s="74">
        <v>6</v>
      </c>
      <c r="R85" s="74">
        <v>4</v>
      </c>
      <c r="S85" s="74">
        <v>3</v>
      </c>
      <c r="T85" s="74">
        <v>6</v>
      </c>
      <c r="U85" s="74">
        <v>5</v>
      </c>
      <c r="V85" s="74">
        <v>5</v>
      </c>
      <c r="W85" s="74">
        <v>4</v>
      </c>
      <c r="X85" s="74">
        <v>7</v>
      </c>
      <c r="Y85" s="72">
        <f t="shared" si="17"/>
        <v>48</v>
      </c>
      <c r="Z85" s="72">
        <f t="shared" si="18"/>
        <v>108</v>
      </c>
      <c r="AA85" s="46">
        <f t="shared" si="19"/>
        <v>80.40973451327433</v>
      </c>
      <c r="AB85" s="78">
        <f>E85/2-Y85</f>
        <v>-34.204867256637165</v>
      </c>
    </row>
    <row r="86" spans="1:28" ht="15">
      <c r="A86" s="74">
        <v>23</v>
      </c>
      <c r="B86" s="74" t="s">
        <v>101</v>
      </c>
      <c r="C86" s="74" t="s">
        <v>173</v>
      </c>
      <c r="D86" s="77">
        <v>35.7</v>
      </c>
      <c r="E86" s="75">
        <f t="shared" si="15"/>
        <v>36.443362831858416</v>
      </c>
      <c r="F86" s="74">
        <v>8</v>
      </c>
      <c r="G86" s="74">
        <v>7</v>
      </c>
      <c r="H86" s="74">
        <v>5</v>
      </c>
      <c r="I86" s="74">
        <v>6</v>
      </c>
      <c r="J86" s="74">
        <v>6</v>
      </c>
      <c r="K86" s="74">
        <v>9</v>
      </c>
      <c r="L86" s="74">
        <v>9</v>
      </c>
      <c r="M86" s="74">
        <v>4</v>
      </c>
      <c r="N86" s="74">
        <v>9</v>
      </c>
      <c r="O86" s="72">
        <f t="shared" si="16"/>
        <v>63</v>
      </c>
      <c r="P86" s="74">
        <v>9</v>
      </c>
      <c r="Q86" s="74">
        <v>8</v>
      </c>
      <c r="R86" s="74">
        <v>4</v>
      </c>
      <c r="S86" s="74">
        <v>2</v>
      </c>
      <c r="T86" s="74">
        <v>8</v>
      </c>
      <c r="U86" s="74">
        <v>6</v>
      </c>
      <c r="V86" s="74">
        <v>7</v>
      </c>
      <c r="W86" s="74">
        <v>2</v>
      </c>
      <c r="X86" s="74">
        <v>7</v>
      </c>
      <c r="Y86" s="72">
        <f t="shared" si="17"/>
        <v>53</v>
      </c>
      <c r="Z86" s="72">
        <f t="shared" si="18"/>
        <v>116</v>
      </c>
      <c r="AA86" s="46">
        <f t="shared" si="19"/>
        <v>79.55663716814158</v>
      </c>
      <c r="AB86" s="78">
        <f t="shared" si="20"/>
        <v>-34.77831858407079</v>
      </c>
    </row>
    <row r="87" spans="1:28" ht="15">
      <c r="A87" s="74">
        <v>24</v>
      </c>
      <c r="B87" s="74" t="s">
        <v>160</v>
      </c>
      <c r="C87" s="74" t="s">
        <v>173</v>
      </c>
      <c r="D87" s="77">
        <v>24.2</v>
      </c>
      <c r="E87" s="75">
        <f t="shared" si="15"/>
        <v>24.027433628318587</v>
      </c>
      <c r="F87" s="74">
        <v>7</v>
      </c>
      <c r="G87" s="74">
        <v>6</v>
      </c>
      <c r="H87" s="74">
        <v>6</v>
      </c>
      <c r="I87" s="74">
        <v>5</v>
      </c>
      <c r="J87" s="74">
        <v>5</v>
      </c>
      <c r="K87" s="74">
        <v>7</v>
      </c>
      <c r="L87" s="74">
        <v>6</v>
      </c>
      <c r="M87" s="74">
        <v>4</v>
      </c>
      <c r="N87" s="74">
        <v>5</v>
      </c>
      <c r="O87" s="72">
        <f t="shared" si="16"/>
        <v>51</v>
      </c>
      <c r="P87" s="74">
        <v>9</v>
      </c>
      <c r="Q87" s="74">
        <v>8</v>
      </c>
      <c r="R87" s="74">
        <v>5</v>
      </c>
      <c r="S87" s="74">
        <v>5</v>
      </c>
      <c r="T87" s="74">
        <v>6</v>
      </c>
      <c r="U87" s="74">
        <v>5</v>
      </c>
      <c r="V87" s="74">
        <v>5</v>
      </c>
      <c r="W87" s="74">
        <v>3</v>
      </c>
      <c r="X87" s="74">
        <v>7</v>
      </c>
      <c r="Y87" s="72">
        <f t="shared" si="17"/>
        <v>53</v>
      </c>
      <c r="Z87" s="72">
        <f t="shared" si="18"/>
        <v>104</v>
      </c>
      <c r="AA87" s="46">
        <f t="shared" si="19"/>
        <v>79.97256637168141</v>
      </c>
      <c r="AB87" s="78">
        <f t="shared" si="20"/>
        <v>-40.986283185840705</v>
      </c>
    </row>
    <row r="88" spans="1:28" ht="15">
      <c r="A88" s="74">
        <v>25</v>
      </c>
      <c r="B88" s="74" t="s">
        <v>144</v>
      </c>
      <c r="C88" s="74" t="s">
        <v>174</v>
      </c>
      <c r="D88" s="77">
        <v>33.1</v>
      </c>
      <c r="E88" s="75">
        <f t="shared" si="15"/>
        <v>33.63628318584071</v>
      </c>
      <c r="F88" s="74">
        <v>9</v>
      </c>
      <c r="G88" s="74">
        <v>9</v>
      </c>
      <c r="H88" s="74">
        <v>5</v>
      </c>
      <c r="I88" s="74">
        <v>4</v>
      </c>
      <c r="J88" s="74">
        <v>5</v>
      </c>
      <c r="K88" s="74">
        <v>6</v>
      </c>
      <c r="L88" s="74">
        <v>5</v>
      </c>
      <c r="M88" s="74">
        <v>4</v>
      </c>
      <c r="N88" s="74">
        <v>8</v>
      </c>
      <c r="O88" s="72">
        <f t="shared" si="16"/>
        <v>55</v>
      </c>
      <c r="P88" s="74">
        <v>6</v>
      </c>
      <c r="Q88" s="74">
        <v>6</v>
      </c>
      <c r="R88" s="74">
        <v>4</v>
      </c>
      <c r="S88" s="74">
        <v>6</v>
      </c>
      <c r="T88" s="74">
        <v>9</v>
      </c>
      <c r="U88" s="74">
        <v>8</v>
      </c>
      <c r="V88" s="74">
        <v>7</v>
      </c>
      <c r="W88" s="74">
        <v>4</v>
      </c>
      <c r="X88" s="74">
        <v>9</v>
      </c>
      <c r="Y88" s="72">
        <f t="shared" si="17"/>
        <v>59</v>
      </c>
      <c r="Z88" s="72">
        <f t="shared" si="18"/>
        <v>114</v>
      </c>
      <c r="AA88" s="46">
        <f t="shared" si="19"/>
        <v>80.36371681415929</v>
      </c>
      <c r="AB88" s="78">
        <f t="shared" si="20"/>
        <v>-42.181858407079645</v>
      </c>
    </row>
    <row r="89" spans="1:28" ht="15">
      <c r="A89" s="74">
        <v>26</v>
      </c>
      <c r="B89" s="74" t="s">
        <v>111</v>
      </c>
      <c r="C89" s="74" t="s">
        <v>172</v>
      </c>
      <c r="D89" s="77">
        <v>29.4</v>
      </c>
      <c r="E89" s="75">
        <f t="shared" si="15"/>
        <v>29.641592920353983</v>
      </c>
      <c r="F89" s="74">
        <v>8</v>
      </c>
      <c r="G89" s="74">
        <v>6</v>
      </c>
      <c r="H89" s="74">
        <v>8</v>
      </c>
      <c r="I89" s="74">
        <v>9</v>
      </c>
      <c r="J89" s="74">
        <v>5</v>
      </c>
      <c r="K89" s="74">
        <v>6</v>
      </c>
      <c r="L89" s="74">
        <v>8</v>
      </c>
      <c r="M89" s="74">
        <v>4</v>
      </c>
      <c r="N89" s="74">
        <v>6</v>
      </c>
      <c r="O89" s="72">
        <f t="shared" si="16"/>
        <v>60</v>
      </c>
      <c r="P89" s="74">
        <v>7</v>
      </c>
      <c r="Q89" s="74">
        <v>7</v>
      </c>
      <c r="R89" s="74">
        <v>3</v>
      </c>
      <c r="S89" s="74">
        <v>6</v>
      </c>
      <c r="T89" s="74">
        <v>6</v>
      </c>
      <c r="U89" s="74">
        <v>6</v>
      </c>
      <c r="V89" s="74">
        <v>5</v>
      </c>
      <c r="W89" s="74">
        <v>4</v>
      </c>
      <c r="X89" s="74">
        <v>7</v>
      </c>
      <c r="Y89" s="72">
        <f t="shared" si="17"/>
        <v>51</v>
      </c>
      <c r="Z89" s="72">
        <f t="shared" si="18"/>
        <v>111</v>
      </c>
      <c r="AA89" s="46">
        <f t="shared" si="19"/>
        <v>81.35840707964601</v>
      </c>
      <c r="AB89" s="78">
        <f t="shared" si="20"/>
        <v>-36.17920353982301</v>
      </c>
    </row>
    <row r="90" spans="1:28" ht="15">
      <c r="A90" s="74">
        <v>27</v>
      </c>
      <c r="B90" s="74" t="s">
        <v>136</v>
      </c>
      <c r="C90" s="74" t="s">
        <v>176</v>
      </c>
      <c r="D90" s="77">
        <v>30.2</v>
      </c>
      <c r="E90" s="75">
        <f t="shared" si="15"/>
        <v>30.505309734513276</v>
      </c>
      <c r="F90" s="74">
        <v>8</v>
      </c>
      <c r="G90" s="74">
        <v>8</v>
      </c>
      <c r="H90" s="74">
        <v>7</v>
      </c>
      <c r="I90" s="74">
        <v>6</v>
      </c>
      <c r="J90" s="74">
        <v>6</v>
      </c>
      <c r="K90" s="74">
        <v>6</v>
      </c>
      <c r="L90" s="74">
        <v>7</v>
      </c>
      <c r="M90" s="74">
        <v>3</v>
      </c>
      <c r="N90" s="74">
        <v>9</v>
      </c>
      <c r="O90" s="72">
        <f t="shared" si="16"/>
        <v>60</v>
      </c>
      <c r="P90" s="74">
        <v>7</v>
      </c>
      <c r="Q90" s="74">
        <v>8</v>
      </c>
      <c r="R90" s="74">
        <v>4</v>
      </c>
      <c r="S90" s="74">
        <v>3</v>
      </c>
      <c r="T90" s="74">
        <v>6</v>
      </c>
      <c r="U90" s="74">
        <v>6</v>
      </c>
      <c r="V90" s="74">
        <v>6</v>
      </c>
      <c r="W90" s="74">
        <v>4</v>
      </c>
      <c r="X90" s="74">
        <v>8</v>
      </c>
      <c r="Y90" s="72">
        <f t="shared" si="17"/>
        <v>52</v>
      </c>
      <c r="Z90" s="72">
        <f t="shared" si="18"/>
        <v>112</v>
      </c>
      <c r="AA90" s="46">
        <f t="shared" si="19"/>
        <v>81.49469026548672</v>
      </c>
      <c r="AB90" s="78">
        <f t="shared" si="20"/>
        <v>-36.74734513274336</v>
      </c>
    </row>
    <row r="91" spans="1:30" ht="15">
      <c r="A91" s="74">
        <v>28</v>
      </c>
      <c r="B91" s="74" t="s">
        <v>122</v>
      </c>
      <c r="C91" s="74" t="s">
        <v>173</v>
      </c>
      <c r="D91" s="77">
        <v>26.1</v>
      </c>
      <c r="E91" s="75">
        <f t="shared" si="15"/>
        <v>26.078761061946906</v>
      </c>
      <c r="F91" s="74">
        <v>8</v>
      </c>
      <c r="G91" s="74">
        <v>6</v>
      </c>
      <c r="H91" s="74">
        <v>4</v>
      </c>
      <c r="I91" s="74">
        <v>5</v>
      </c>
      <c r="J91" s="74">
        <v>4</v>
      </c>
      <c r="K91" s="74">
        <v>6</v>
      </c>
      <c r="L91" s="74">
        <v>6</v>
      </c>
      <c r="M91" s="74">
        <v>6</v>
      </c>
      <c r="N91" s="74">
        <v>7</v>
      </c>
      <c r="O91" s="72">
        <f t="shared" si="16"/>
        <v>52</v>
      </c>
      <c r="P91" s="74">
        <v>7</v>
      </c>
      <c r="Q91" s="74">
        <v>8</v>
      </c>
      <c r="R91" s="74">
        <v>6</v>
      </c>
      <c r="S91" s="74">
        <v>5</v>
      </c>
      <c r="T91" s="74">
        <v>5</v>
      </c>
      <c r="U91" s="74">
        <v>7</v>
      </c>
      <c r="V91" s="74">
        <v>6</v>
      </c>
      <c r="W91" s="74">
        <v>6</v>
      </c>
      <c r="X91" s="74">
        <v>7</v>
      </c>
      <c r="Y91" s="72">
        <f t="shared" si="17"/>
        <v>57</v>
      </c>
      <c r="Z91" s="72">
        <f t="shared" si="18"/>
        <v>109</v>
      </c>
      <c r="AA91" s="46">
        <f t="shared" si="19"/>
        <v>82.9212389380531</v>
      </c>
      <c r="AB91" s="78">
        <f t="shared" si="20"/>
        <v>-43.96061946902655</v>
      </c>
      <c r="AC91" s="76">
        <v>36</v>
      </c>
      <c r="AD91" s="78">
        <f>E91/3-AC91</f>
        <v>-27.307079646017698</v>
      </c>
    </row>
    <row r="92" spans="1:30" ht="15">
      <c r="A92" s="74">
        <v>29</v>
      </c>
      <c r="B92" s="74" t="s">
        <v>161</v>
      </c>
      <c r="C92" s="74" t="s">
        <v>173</v>
      </c>
      <c r="D92" s="77">
        <v>26.6</v>
      </c>
      <c r="E92" s="75">
        <f t="shared" si="15"/>
        <v>26.618584070796466</v>
      </c>
      <c r="F92" s="74">
        <v>7</v>
      </c>
      <c r="G92" s="74">
        <v>8</v>
      </c>
      <c r="H92" s="74">
        <v>4</v>
      </c>
      <c r="I92" s="74">
        <v>8</v>
      </c>
      <c r="J92" s="74">
        <v>5</v>
      </c>
      <c r="K92" s="74">
        <v>5</v>
      </c>
      <c r="L92" s="74">
        <v>5</v>
      </c>
      <c r="M92" s="74">
        <v>5</v>
      </c>
      <c r="N92" s="74">
        <v>6</v>
      </c>
      <c r="O92" s="72">
        <f t="shared" si="16"/>
        <v>53</v>
      </c>
      <c r="P92" s="74">
        <v>8</v>
      </c>
      <c r="Q92" s="74">
        <v>8</v>
      </c>
      <c r="R92" s="74">
        <v>4</v>
      </c>
      <c r="S92" s="74">
        <v>4</v>
      </c>
      <c r="T92" s="74">
        <v>9</v>
      </c>
      <c r="U92" s="74">
        <v>7</v>
      </c>
      <c r="V92" s="74">
        <v>8</v>
      </c>
      <c r="W92" s="74">
        <v>3</v>
      </c>
      <c r="X92" s="74">
        <v>6</v>
      </c>
      <c r="Y92" s="72">
        <f t="shared" si="17"/>
        <v>57</v>
      </c>
      <c r="Z92" s="72">
        <f t="shared" si="18"/>
        <v>110</v>
      </c>
      <c r="AA92" s="46">
        <f t="shared" si="19"/>
        <v>83.38141592920354</v>
      </c>
      <c r="AB92" s="78">
        <f t="shared" si="20"/>
        <v>-43.69070796460177</v>
      </c>
      <c r="AC92" s="76">
        <v>37</v>
      </c>
      <c r="AD92" s="78">
        <f>E92/3-AC92</f>
        <v>-28.127138643067845</v>
      </c>
    </row>
    <row r="93" spans="1:27" ht="15">
      <c r="A93" s="74">
        <v>30</v>
      </c>
      <c r="B93" s="74" t="s">
        <v>229</v>
      </c>
      <c r="C93" s="74" t="s">
        <v>173</v>
      </c>
      <c r="D93" s="77">
        <v>35</v>
      </c>
      <c r="E93" s="75">
        <f t="shared" si="15"/>
        <v>35.68761061946903</v>
      </c>
      <c r="F93" s="74">
        <v>7</v>
      </c>
      <c r="G93" s="74">
        <v>8</v>
      </c>
      <c r="H93" s="74">
        <v>5</v>
      </c>
      <c r="I93" s="74">
        <v>8</v>
      </c>
      <c r="J93" s="74">
        <v>6</v>
      </c>
      <c r="K93" s="74">
        <v>8</v>
      </c>
      <c r="L93" s="74">
        <v>6</v>
      </c>
      <c r="M93" s="74">
        <v>7</v>
      </c>
      <c r="N93" s="74">
        <v>6</v>
      </c>
      <c r="O93" s="72">
        <f t="shared" si="16"/>
        <v>61</v>
      </c>
      <c r="P93" s="74">
        <v>8</v>
      </c>
      <c r="Q93" s="74">
        <v>8</v>
      </c>
      <c r="R93" s="74">
        <v>5</v>
      </c>
      <c r="S93" s="74">
        <v>5</v>
      </c>
      <c r="T93" s="74">
        <v>9</v>
      </c>
      <c r="U93" s="74">
        <v>8</v>
      </c>
      <c r="V93" s="74">
        <v>5</v>
      </c>
      <c r="W93" s="74">
        <v>3</v>
      </c>
      <c r="X93" s="74">
        <v>8</v>
      </c>
      <c r="Y93" s="72">
        <f t="shared" si="17"/>
        <v>59</v>
      </c>
      <c r="Z93" s="72">
        <f t="shared" si="18"/>
        <v>120</v>
      </c>
      <c r="AA93" s="46">
        <f t="shared" si="19"/>
        <v>84.31238938053097</v>
      </c>
    </row>
    <row r="94" spans="1:28" ht="15">
      <c r="A94" s="74">
        <v>31</v>
      </c>
      <c r="B94" s="74" t="s">
        <v>131</v>
      </c>
      <c r="C94" s="74" t="s">
        <v>174</v>
      </c>
      <c r="D94" s="77">
        <v>25.9</v>
      </c>
      <c r="E94" s="75">
        <f t="shared" si="15"/>
        <v>25.86283185840708</v>
      </c>
      <c r="F94" s="74">
        <v>7</v>
      </c>
      <c r="G94" s="74">
        <v>7</v>
      </c>
      <c r="H94" s="74">
        <v>5</v>
      </c>
      <c r="I94" s="74">
        <v>7</v>
      </c>
      <c r="J94" s="74">
        <v>5</v>
      </c>
      <c r="K94" s="74">
        <v>5</v>
      </c>
      <c r="L94" s="74">
        <v>6</v>
      </c>
      <c r="M94" s="74">
        <v>6</v>
      </c>
      <c r="N94" s="74">
        <v>8</v>
      </c>
      <c r="O94" s="72">
        <f t="shared" si="16"/>
        <v>56</v>
      </c>
      <c r="P94" s="74">
        <v>6</v>
      </c>
      <c r="Q94" s="74">
        <v>7</v>
      </c>
      <c r="R94" s="74">
        <v>4</v>
      </c>
      <c r="S94" s="74">
        <v>4</v>
      </c>
      <c r="T94" s="74">
        <v>8</v>
      </c>
      <c r="U94" s="74">
        <v>7</v>
      </c>
      <c r="V94" s="74">
        <v>6</v>
      </c>
      <c r="W94" s="74">
        <v>6</v>
      </c>
      <c r="X94" s="74">
        <v>8</v>
      </c>
      <c r="Y94" s="72">
        <f t="shared" si="17"/>
        <v>56</v>
      </c>
      <c r="Z94" s="72">
        <f t="shared" si="18"/>
        <v>112</v>
      </c>
      <c r="AA94" s="46">
        <f t="shared" si="19"/>
        <v>86.13716814159292</v>
      </c>
      <c r="AB94" s="78">
        <f t="shared" si="20"/>
        <v>-43.06858407079646</v>
      </c>
    </row>
    <row r="95" spans="1:28" ht="15">
      <c r="A95" s="74">
        <v>32</v>
      </c>
      <c r="B95" s="74" t="s">
        <v>140</v>
      </c>
      <c r="C95" s="74" t="s">
        <v>177</v>
      </c>
      <c r="D95" s="77">
        <v>24.7</v>
      </c>
      <c r="E95" s="75">
        <f t="shared" si="15"/>
        <v>24.567256637168143</v>
      </c>
      <c r="F95" s="74">
        <v>6</v>
      </c>
      <c r="G95" s="74">
        <v>6</v>
      </c>
      <c r="H95" s="74">
        <v>4</v>
      </c>
      <c r="I95" s="74">
        <v>7</v>
      </c>
      <c r="J95" s="74">
        <v>4</v>
      </c>
      <c r="K95" s="74">
        <v>8</v>
      </c>
      <c r="L95" s="74">
        <v>9</v>
      </c>
      <c r="M95" s="74">
        <v>4</v>
      </c>
      <c r="N95" s="74">
        <v>5</v>
      </c>
      <c r="O95" s="72">
        <f t="shared" si="16"/>
        <v>53</v>
      </c>
      <c r="P95" s="74">
        <v>7</v>
      </c>
      <c r="Q95" s="74">
        <v>9</v>
      </c>
      <c r="R95" s="74">
        <v>5</v>
      </c>
      <c r="S95" s="74">
        <v>5</v>
      </c>
      <c r="T95" s="74">
        <v>6</v>
      </c>
      <c r="U95" s="74">
        <v>7</v>
      </c>
      <c r="V95" s="74">
        <v>5</v>
      </c>
      <c r="W95" s="74">
        <v>7</v>
      </c>
      <c r="X95" s="74">
        <v>7</v>
      </c>
      <c r="Y95" s="72">
        <f t="shared" si="17"/>
        <v>58</v>
      </c>
      <c r="Z95" s="72">
        <f t="shared" si="18"/>
        <v>111</v>
      </c>
      <c r="AA95" s="46">
        <f t="shared" si="19"/>
        <v>86.43274336283186</v>
      </c>
      <c r="AB95" s="78">
        <f t="shared" si="20"/>
        <v>-45.71637168141593</v>
      </c>
    </row>
    <row r="96" spans="1:27" ht="15">
      <c r="A96" s="74">
        <v>33</v>
      </c>
      <c r="B96" s="74" t="s">
        <v>115</v>
      </c>
      <c r="C96" s="74" t="s">
        <v>177</v>
      </c>
      <c r="D96" s="77">
        <v>35.7</v>
      </c>
      <c r="E96" s="75">
        <f t="shared" si="15"/>
        <v>36.443362831858416</v>
      </c>
      <c r="F96" s="74">
        <v>9</v>
      </c>
      <c r="G96" s="74">
        <v>7</v>
      </c>
      <c r="H96" s="74">
        <v>5</v>
      </c>
      <c r="I96" s="74">
        <v>9</v>
      </c>
      <c r="J96" s="74">
        <v>5</v>
      </c>
      <c r="K96" s="74">
        <v>9</v>
      </c>
      <c r="L96" s="74">
        <v>7</v>
      </c>
      <c r="M96" s="74">
        <v>4</v>
      </c>
      <c r="N96" s="74">
        <v>8</v>
      </c>
      <c r="O96" s="72">
        <f t="shared" si="16"/>
        <v>63</v>
      </c>
      <c r="P96" s="74">
        <v>9</v>
      </c>
      <c r="Q96" s="74">
        <v>9</v>
      </c>
      <c r="R96" s="74">
        <v>4</v>
      </c>
      <c r="S96" s="74">
        <v>4</v>
      </c>
      <c r="T96" s="74">
        <v>7</v>
      </c>
      <c r="U96" s="74">
        <v>6</v>
      </c>
      <c r="V96" s="74">
        <v>8</v>
      </c>
      <c r="W96" s="74">
        <v>4</v>
      </c>
      <c r="X96" s="74">
        <v>9</v>
      </c>
      <c r="Y96" s="72">
        <f t="shared" si="17"/>
        <v>60</v>
      </c>
      <c r="Z96" s="72">
        <f t="shared" si="18"/>
        <v>123</v>
      </c>
      <c r="AA96" s="46">
        <f t="shared" si="19"/>
        <v>86.55663716814158</v>
      </c>
    </row>
    <row r="97" spans="1:27" ht="15">
      <c r="A97" s="74">
        <v>34</v>
      </c>
      <c r="B97" s="74" t="s">
        <v>81</v>
      </c>
      <c r="C97" s="74" t="s">
        <v>173</v>
      </c>
      <c r="D97" s="77">
        <v>35.7</v>
      </c>
      <c r="E97" s="75">
        <f t="shared" si="15"/>
        <v>36.443362831858416</v>
      </c>
      <c r="F97" s="74">
        <v>9</v>
      </c>
      <c r="G97" s="74">
        <v>9</v>
      </c>
      <c r="H97" s="74">
        <v>4</v>
      </c>
      <c r="I97" s="74">
        <v>7</v>
      </c>
      <c r="J97" s="74">
        <v>9</v>
      </c>
      <c r="K97" s="74">
        <v>6</v>
      </c>
      <c r="L97" s="74">
        <v>6</v>
      </c>
      <c r="M97" s="74">
        <v>8</v>
      </c>
      <c r="N97" s="74">
        <v>9</v>
      </c>
      <c r="O97" s="72">
        <f t="shared" si="16"/>
        <v>67</v>
      </c>
      <c r="P97" s="74">
        <v>9</v>
      </c>
      <c r="Q97" s="74">
        <v>9</v>
      </c>
      <c r="R97" s="74">
        <v>6</v>
      </c>
      <c r="S97" s="74">
        <v>3</v>
      </c>
      <c r="T97" s="74">
        <v>8</v>
      </c>
      <c r="U97" s="74">
        <v>9</v>
      </c>
      <c r="V97" s="74">
        <v>9</v>
      </c>
      <c r="W97" s="74">
        <v>6</v>
      </c>
      <c r="X97" s="74">
        <v>8</v>
      </c>
      <c r="Y97" s="72">
        <f t="shared" si="17"/>
        <v>67</v>
      </c>
      <c r="Z97" s="72">
        <f t="shared" si="18"/>
        <v>134</v>
      </c>
      <c r="AA97" s="46">
        <f t="shared" si="19"/>
        <v>97.55663716814158</v>
      </c>
    </row>
    <row r="98" spans="2:5" ht="21">
      <c r="B98" s="79"/>
      <c r="C98" s="79"/>
      <c r="D98" s="79"/>
      <c r="E98" s="80"/>
    </row>
    <row r="100" spans="2:5" ht="21">
      <c r="B100" s="79"/>
      <c r="C100" s="79"/>
      <c r="D100" s="79"/>
      <c r="E100" s="80"/>
    </row>
    <row r="101" spans="2:5" ht="21">
      <c r="B101" s="79"/>
      <c r="C101" s="79"/>
      <c r="D101" s="79"/>
      <c r="E101" s="80"/>
    </row>
  </sheetData>
  <sheetProtection/>
  <mergeCells count="5">
    <mergeCell ref="B35:E35"/>
    <mergeCell ref="B63:E63"/>
    <mergeCell ref="A4:E4"/>
    <mergeCell ref="A20:E20"/>
    <mergeCell ref="F4:AD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1" width="1.7109375" style="47" customWidth="1"/>
    <col min="2" max="2" width="3.140625" style="47" bestFit="1" customWidth="1"/>
    <col min="3" max="3" width="31.421875" style="47" customWidth="1"/>
    <col min="4" max="4" width="8.421875" style="47" customWidth="1"/>
    <col min="5" max="5" width="11.28125" style="47" bestFit="1" customWidth="1"/>
    <col min="6" max="6" width="3.8515625" style="51" customWidth="1"/>
    <col min="7" max="7" width="2.7109375" style="47" customWidth="1"/>
    <col min="8" max="8" width="3.7109375" style="47" customWidth="1"/>
    <col min="9" max="9" width="9.140625" style="47" customWidth="1"/>
    <col min="10" max="10" width="34.8515625" style="47" bestFit="1" customWidth="1"/>
    <col min="11" max="16384" width="9.140625" style="47" customWidth="1"/>
  </cols>
  <sheetData>
    <row r="1" spans="2:7" ht="15">
      <c r="B1" s="108" t="s">
        <v>202</v>
      </c>
      <c r="C1" s="109"/>
      <c r="D1" s="109"/>
      <c r="E1" s="109"/>
      <c r="F1" s="109"/>
      <c r="G1" s="110"/>
    </row>
    <row r="2" spans="2:7" ht="15">
      <c r="B2" s="111"/>
      <c r="C2" s="112"/>
      <c r="D2" s="112"/>
      <c r="E2" s="112"/>
      <c r="F2" s="112"/>
      <c r="G2" s="113"/>
    </row>
    <row r="3" spans="2:7" ht="15.75" thickBot="1">
      <c r="B3" s="45"/>
      <c r="C3" s="45"/>
      <c r="D3" s="45"/>
      <c r="E3" s="45"/>
      <c r="F3" s="45"/>
      <c r="G3" s="45"/>
    </row>
    <row r="4" spans="2:15" ht="16.5" thickBot="1">
      <c r="B4" s="130" t="s">
        <v>253</v>
      </c>
      <c r="C4" s="129" t="s">
        <v>193</v>
      </c>
      <c r="D4" s="129"/>
      <c r="E4" s="129"/>
      <c r="F4" s="48"/>
      <c r="I4" s="114" t="s">
        <v>203</v>
      </c>
      <c r="J4" s="115"/>
      <c r="K4" s="115"/>
      <c r="L4" s="115"/>
      <c r="M4" s="115"/>
      <c r="N4" s="115"/>
      <c r="O4" s="116"/>
    </row>
    <row r="5" spans="2:15" ht="17.25">
      <c r="B5" s="130"/>
      <c r="C5" s="91" t="s">
        <v>231</v>
      </c>
      <c r="D5" s="72">
        <v>82</v>
      </c>
      <c r="E5" s="52" t="s">
        <v>194</v>
      </c>
      <c r="F5" s="49"/>
      <c r="I5" s="117" t="s">
        <v>204</v>
      </c>
      <c r="J5" s="118"/>
      <c r="K5" s="118"/>
      <c r="L5" s="118"/>
      <c r="M5" s="118"/>
      <c r="N5" s="118"/>
      <c r="O5" s="119"/>
    </row>
    <row r="6" spans="2:15" ht="18" thickBot="1">
      <c r="B6" s="130"/>
      <c r="C6" s="91" t="s">
        <v>233</v>
      </c>
      <c r="D6" s="46">
        <v>71</v>
      </c>
      <c r="E6" s="52" t="s">
        <v>195</v>
      </c>
      <c r="F6" s="49"/>
      <c r="I6" s="120" t="s">
        <v>205</v>
      </c>
      <c r="J6" s="121"/>
      <c r="K6" s="122"/>
      <c r="L6" s="122"/>
      <c r="M6" s="122"/>
      <c r="N6" s="122"/>
      <c r="O6" s="123"/>
    </row>
    <row r="7" spans="2:15" ht="15" customHeight="1">
      <c r="B7" s="130"/>
      <c r="C7" s="91" t="s">
        <v>236</v>
      </c>
      <c r="D7" s="46">
        <v>67</v>
      </c>
      <c r="E7" s="52" t="s">
        <v>196</v>
      </c>
      <c r="F7" s="49"/>
      <c r="I7" s="124" t="s">
        <v>206</v>
      </c>
      <c r="J7" s="126" t="s">
        <v>207</v>
      </c>
      <c r="K7" s="55" t="s">
        <v>208</v>
      </c>
      <c r="L7" s="55" t="s">
        <v>209</v>
      </c>
      <c r="M7" s="55" t="s">
        <v>210</v>
      </c>
      <c r="N7" s="55" t="s">
        <v>211</v>
      </c>
      <c r="O7" s="128" t="s">
        <v>197</v>
      </c>
    </row>
    <row r="8" spans="2:15" ht="15.75">
      <c r="B8" s="130"/>
      <c r="C8" s="91" t="s">
        <v>249</v>
      </c>
      <c r="D8" s="46">
        <v>62</v>
      </c>
      <c r="E8" s="52" t="s">
        <v>201</v>
      </c>
      <c r="F8" s="49"/>
      <c r="I8" s="125"/>
      <c r="J8" s="127"/>
      <c r="K8" s="55" t="s">
        <v>212</v>
      </c>
      <c r="L8" s="55" t="s">
        <v>213</v>
      </c>
      <c r="M8" s="55" t="s">
        <v>214</v>
      </c>
      <c r="N8" s="55"/>
      <c r="O8" s="128"/>
    </row>
    <row r="9" spans="2:15" ht="15.75">
      <c r="B9" s="130"/>
      <c r="C9" s="71" t="s">
        <v>197</v>
      </c>
      <c r="D9" s="53">
        <f>SUM(D5:D8)</f>
        <v>282</v>
      </c>
      <c r="E9" s="54"/>
      <c r="F9" s="50"/>
      <c r="I9" s="56">
        <v>1</v>
      </c>
      <c r="J9" s="57" t="s">
        <v>215</v>
      </c>
      <c r="K9" s="58">
        <v>293</v>
      </c>
      <c r="L9" s="58">
        <v>321</v>
      </c>
      <c r="M9" s="58">
        <v>300</v>
      </c>
      <c r="N9" s="59">
        <v>282</v>
      </c>
      <c r="O9" s="60">
        <f>SUM(K9:N9)</f>
        <v>1196</v>
      </c>
    </row>
    <row r="10" spans="2:15" ht="15.75">
      <c r="B10" s="51"/>
      <c r="C10" s="51"/>
      <c r="D10" s="51"/>
      <c r="E10" s="51"/>
      <c r="G10" s="51"/>
      <c r="I10" s="61">
        <v>2</v>
      </c>
      <c r="J10" s="62" t="s">
        <v>216</v>
      </c>
      <c r="K10" s="63">
        <v>316</v>
      </c>
      <c r="L10" s="63">
        <v>323</v>
      </c>
      <c r="M10" s="63">
        <v>311</v>
      </c>
      <c r="N10" s="64">
        <v>295</v>
      </c>
      <c r="O10" s="60">
        <f>SUM(K10:N10)</f>
        <v>1245</v>
      </c>
    </row>
    <row r="11" spans="2:15" ht="15.75">
      <c r="B11" s="130" t="s">
        <v>254</v>
      </c>
      <c r="C11" s="129" t="s">
        <v>198</v>
      </c>
      <c r="D11" s="129"/>
      <c r="E11" s="129"/>
      <c r="F11" s="48"/>
      <c r="I11" s="61">
        <v>3</v>
      </c>
      <c r="J11" s="62" t="s">
        <v>217</v>
      </c>
      <c r="K11" s="63">
        <v>303</v>
      </c>
      <c r="L11" s="63">
        <v>332</v>
      </c>
      <c r="M11" s="63">
        <v>337</v>
      </c>
      <c r="N11" s="64">
        <v>322</v>
      </c>
      <c r="O11" s="60">
        <f>SUM(K11:N11)</f>
        <v>1294</v>
      </c>
    </row>
    <row r="12" spans="2:15" ht="16.5" thickBot="1">
      <c r="B12" s="130"/>
      <c r="C12" s="91" t="s">
        <v>230</v>
      </c>
      <c r="D12" s="72">
        <v>77</v>
      </c>
      <c r="E12" s="52" t="s">
        <v>194</v>
      </c>
      <c r="F12" s="49"/>
      <c r="I12" s="65">
        <v>4</v>
      </c>
      <c r="J12" s="66" t="s">
        <v>218</v>
      </c>
      <c r="K12" s="67">
        <v>348</v>
      </c>
      <c r="L12" s="67">
        <v>312</v>
      </c>
      <c r="M12" s="67">
        <v>357</v>
      </c>
      <c r="N12" s="68">
        <v>309</v>
      </c>
      <c r="O12" s="69">
        <f>SUM(K12:N12)</f>
        <v>1326</v>
      </c>
    </row>
    <row r="13" spans="2:6" ht="15.75">
      <c r="B13" s="130"/>
      <c r="C13" s="91" t="s">
        <v>244</v>
      </c>
      <c r="D13" s="46">
        <v>78</v>
      </c>
      <c r="E13" s="52" t="s">
        <v>195</v>
      </c>
      <c r="F13" s="49"/>
    </row>
    <row r="14" spans="2:6" ht="15.75">
      <c r="B14" s="130"/>
      <c r="C14" s="91" t="s">
        <v>237</v>
      </c>
      <c r="D14" s="46">
        <v>71</v>
      </c>
      <c r="E14" s="52" t="s">
        <v>196</v>
      </c>
      <c r="F14" s="49"/>
    </row>
    <row r="15" spans="2:6" ht="15.75">
      <c r="B15" s="130"/>
      <c r="C15" s="91" t="s">
        <v>251</v>
      </c>
      <c r="D15" s="46">
        <v>69</v>
      </c>
      <c r="E15" s="52" t="s">
        <v>201</v>
      </c>
      <c r="F15" s="49"/>
    </row>
    <row r="16" spans="2:6" ht="15.75">
      <c r="B16" s="130"/>
      <c r="C16" s="71" t="s">
        <v>197</v>
      </c>
      <c r="D16" s="53">
        <f>SUM(D12:D15)</f>
        <v>295</v>
      </c>
      <c r="E16" s="54"/>
      <c r="F16" s="50"/>
    </row>
    <row r="18" spans="1:5" ht="15.75">
      <c r="A18" s="51"/>
      <c r="B18" s="130" t="s">
        <v>255</v>
      </c>
      <c r="C18" s="129" t="s">
        <v>200</v>
      </c>
      <c r="D18" s="129"/>
      <c r="E18" s="129"/>
    </row>
    <row r="19" spans="1:5" ht="15.75">
      <c r="A19" s="51"/>
      <c r="B19" s="130"/>
      <c r="C19" s="91" t="s">
        <v>242</v>
      </c>
      <c r="D19" s="46">
        <v>88</v>
      </c>
      <c r="E19" s="52" t="s">
        <v>194</v>
      </c>
    </row>
    <row r="20" spans="1:5" ht="15.75">
      <c r="A20" s="51"/>
      <c r="B20" s="130"/>
      <c r="C20" s="91" t="s">
        <v>245</v>
      </c>
      <c r="D20" s="46">
        <v>79</v>
      </c>
      <c r="E20" s="52" t="s">
        <v>195</v>
      </c>
    </row>
    <row r="21" spans="1:5" ht="15.75">
      <c r="A21" s="51"/>
      <c r="B21" s="130"/>
      <c r="C21" s="91" t="s">
        <v>247</v>
      </c>
      <c r="D21" s="46">
        <v>76</v>
      </c>
      <c r="E21" s="52" t="s">
        <v>196</v>
      </c>
    </row>
    <row r="22" spans="1:5" ht="15.75">
      <c r="A22" s="51"/>
      <c r="B22" s="130"/>
      <c r="C22" s="91" t="s">
        <v>250</v>
      </c>
      <c r="D22" s="46">
        <v>66</v>
      </c>
      <c r="E22" s="52" t="s">
        <v>201</v>
      </c>
    </row>
    <row r="23" spans="1:5" ht="15.75">
      <c r="A23" s="51"/>
      <c r="B23" s="130"/>
      <c r="C23" s="71" t="s">
        <v>197</v>
      </c>
      <c r="D23" s="53">
        <f>SUM(D19:D22)</f>
        <v>309</v>
      </c>
      <c r="E23" s="54"/>
    </row>
    <row r="24" spans="1:5" ht="15">
      <c r="A24" s="51"/>
      <c r="B24" s="51"/>
      <c r="C24" s="51"/>
      <c r="D24" s="51"/>
      <c r="E24" s="51"/>
    </row>
    <row r="25" spans="2:6" ht="15.75">
      <c r="B25" s="130" t="s">
        <v>256</v>
      </c>
      <c r="C25" s="129" t="s">
        <v>199</v>
      </c>
      <c r="D25" s="129"/>
      <c r="E25" s="129"/>
      <c r="F25" s="49"/>
    </row>
    <row r="26" spans="2:6" ht="15.75">
      <c r="B26" s="130"/>
      <c r="C26" s="91" t="s">
        <v>243</v>
      </c>
      <c r="D26" s="72">
        <v>96</v>
      </c>
      <c r="E26" s="52" t="s">
        <v>194</v>
      </c>
      <c r="F26" s="50"/>
    </row>
    <row r="27" spans="2:5" ht="15.75">
      <c r="B27" s="130"/>
      <c r="C27" s="91" t="s">
        <v>246</v>
      </c>
      <c r="D27" s="46">
        <v>75</v>
      </c>
      <c r="E27" s="52" t="s">
        <v>195</v>
      </c>
    </row>
    <row r="28" spans="2:5" ht="15.75">
      <c r="B28" s="130"/>
      <c r="C28" s="91" t="s">
        <v>248</v>
      </c>
      <c r="D28" s="46">
        <v>78</v>
      </c>
      <c r="E28" s="52" t="s">
        <v>196</v>
      </c>
    </row>
    <row r="29" spans="2:5" ht="15.75">
      <c r="B29" s="130"/>
      <c r="C29" s="91" t="s">
        <v>252</v>
      </c>
      <c r="D29" s="46">
        <v>73</v>
      </c>
      <c r="E29" s="52" t="s">
        <v>201</v>
      </c>
    </row>
    <row r="30" spans="2:5" ht="15.75">
      <c r="B30" s="130"/>
      <c r="C30" s="71" t="s">
        <v>197</v>
      </c>
      <c r="D30" s="53">
        <f>SUM(D26:D29)</f>
        <v>322</v>
      </c>
      <c r="E30" s="54"/>
    </row>
  </sheetData>
  <sheetProtection/>
  <mergeCells count="15">
    <mergeCell ref="C25:E25"/>
    <mergeCell ref="B18:B23"/>
    <mergeCell ref="C18:E18"/>
    <mergeCell ref="B11:B16"/>
    <mergeCell ref="B4:B9"/>
    <mergeCell ref="C4:E4"/>
    <mergeCell ref="B25:B30"/>
    <mergeCell ref="C11:E11"/>
    <mergeCell ref="B1:G2"/>
    <mergeCell ref="I4:O4"/>
    <mergeCell ref="I5:O5"/>
    <mergeCell ref="I6:O6"/>
    <mergeCell ref="I7:I8"/>
    <mergeCell ref="J7:J8"/>
    <mergeCell ref="O7:O8"/>
  </mergeCells>
  <printOptions/>
  <pageMargins left="0.511811024" right="0.511811024" top="0.787401575" bottom="0.787401575" header="0.31496062" footer="0.31496062"/>
  <pageSetup horizontalDpi="1200" verticalDpi="12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0"/>
  <sheetViews>
    <sheetView tabSelected="1" zoomScale="90" zoomScaleNormal="90" zoomScalePageLayoutView="0" workbookViewId="0" topLeftCell="A1">
      <selection activeCell="B50" sqref="B50:H50"/>
    </sheetView>
  </sheetViews>
  <sheetFormatPr defaultColWidth="9.140625" defaultRowHeight="15"/>
  <cols>
    <col min="1" max="1" width="6.00390625" style="81" customWidth="1"/>
    <col min="2" max="2" width="25.28125" style="81" bestFit="1" customWidth="1"/>
    <col min="3" max="3" width="46.28125" style="81" bestFit="1" customWidth="1"/>
    <col min="4" max="4" width="9.140625" style="81" customWidth="1"/>
    <col min="5" max="5" width="17.7109375" style="81" bestFit="1" customWidth="1"/>
    <col min="6" max="6" width="14.57421875" style="81" bestFit="1" customWidth="1"/>
    <col min="7" max="16384" width="9.140625" style="81" customWidth="1"/>
  </cols>
  <sheetData>
    <row r="1" ht="17.25"/>
    <row r="2" spans="2:6" ht="34.5" customHeight="1">
      <c r="B2" s="92"/>
      <c r="C2" s="92"/>
      <c r="D2" s="92"/>
      <c r="E2" s="92"/>
      <c r="F2" s="92"/>
    </row>
    <row r="3" spans="2:6" ht="34.5" customHeight="1">
      <c r="B3" s="90"/>
      <c r="C3" s="90"/>
      <c r="D3" s="90"/>
      <c r="E3" s="90"/>
      <c r="F3" s="90"/>
    </row>
    <row r="4" spans="2:9" ht="17.25">
      <c r="B4" s="140" t="s">
        <v>151</v>
      </c>
      <c r="C4" s="140"/>
      <c r="D4" s="140"/>
      <c r="E4" s="140"/>
      <c r="F4" s="82"/>
      <c r="G4" s="82"/>
      <c r="H4" s="82"/>
      <c r="I4" s="82"/>
    </row>
    <row r="5" spans="2:9" ht="17.25">
      <c r="B5" s="83"/>
      <c r="C5" s="83"/>
      <c r="D5" s="83"/>
      <c r="E5" s="83"/>
      <c r="F5" s="82"/>
      <c r="G5" s="82"/>
      <c r="H5" s="82"/>
      <c r="I5" s="82"/>
    </row>
    <row r="6" spans="2:9" ht="17.25">
      <c r="B6" s="83"/>
      <c r="C6" s="84" t="s">
        <v>224</v>
      </c>
      <c r="D6" s="83"/>
      <c r="E6" s="83"/>
      <c r="F6" s="83"/>
      <c r="G6" s="83"/>
      <c r="H6" s="82"/>
      <c r="I6" s="82"/>
    </row>
    <row r="7" spans="2:9" ht="17.25">
      <c r="B7" s="85" t="s">
        <v>225</v>
      </c>
      <c r="C7" s="85" t="s">
        <v>126</v>
      </c>
      <c r="D7" s="83"/>
      <c r="E7" s="83"/>
      <c r="F7" s="83"/>
      <c r="G7" s="83"/>
      <c r="H7" s="82"/>
      <c r="I7" s="82"/>
    </row>
    <row r="8" spans="2:9" ht="17.25">
      <c r="B8" s="85" t="s">
        <v>226</v>
      </c>
      <c r="C8" s="85" t="s">
        <v>227</v>
      </c>
      <c r="D8" s="83"/>
      <c r="E8" s="83"/>
      <c r="F8" s="83"/>
      <c r="G8" s="83"/>
      <c r="H8" s="82"/>
      <c r="I8" s="82"/>
    </row>
    <row r="9" spans="2:9" ht="17.25">
      <c r="B9" s="85" t="s">
        <v>228</v>
      </c>
      <c r="C9" s="85" t="s">
        <v>91</v>
      </c>
      <c r="D9" s="83"/>
      <c r="E9" s="83"/>
      <c r="F9" s="83"/>
      <c r="G9" s="83"/>
      <c r="H9" s="82"/>
      <c r="I9" s="82"/>
    </row>
    <row r="10" spans="2:9" ht="17.25">
      <c r="B10" s="85" t="s">
        <v>232</v>
      </c>
      <c r="C10" s="85" t="s">
        <v>76</v>
      </c>
      <c r="D10" s="83"/>
      <c r="E10" s="83"/>
      <c r="F10" s="83"/>
      <c r="G10" s="83"/>
      <c r="H10" s="82"/>
      <c r="I10" s="82"/>
    </row>
    <row r="12" spans="3:4" ht="17.25">
      <c r="C12" s="86" t="s">
        <v>220</v>
      </c>
      <c r="D12" s="87"/>
    </row>
    <row r="13" spans="2:6" ht="17.25">
      <c r="B13" s="88" t="s">
        <v>154</v>
      </c>
      <c r="C13" s="85" t="s">
        <v>241</v>
      </c>
      <c r="D13" s="85"/>
      <c r="F13" s="88"/>
    </row>
    <row r="14" spans="2:6" ht="17.25">
      <c r="B14" s="88" t="s">
        <v>153</v>
      </c>
      <c r="C14" s="85" t="s">
        <v>240</v>
      </c>
      <c r="D14" s="85"/>
      <c r="F14" s="88"/>
    </row>
    <row r="15" spans="2:6" ht="17.25">
      <c r="B15" s="88" t="s">
        <v>152</v>
      </c>
      <c r="C15" s="85" t="s">
        <v>239</v>
      </c>
      <c r="D15" s="85"/>
      <c r="F15" s="88"/>
    </row>
    <row r="17" spans="3:4" ht="17.25">
      <c r="C17" s="86" t="s">
        <v>156</v>
      </c>
      <c r="D17" s="87"/>
    </row>
    <row r="18" spans="2:6" ht="17.25">
      <c r="B18" s="88" t="s">
        <v>154</v>
      </c>
      <c r="C18" s="85" t="s">
        <v>238</v>
      </c>
      <c r="D18" s="85"/>
      <c r="F18" s="88"/>
    </row>
    <row r="19" spans="2:6" ht="17.25">
      <c r="B19" s="88" t="s">
        <v>153</v>
      </c>
      <c r="C19" s="85" t="s">
        <v>237</v>
      </c>
      <c r="D19" s="85"/>
      <c r="F19" s="88"/>
    </row>
    <row r="20" spans="2:6" ht="17.25">
      <c r="B20" s="88" t="s">
        <v>152</v>
      </c>
      <c r="C20" s="85" t="s">
        <v>236</v>
      </c>
      <c r="D20" s="85"/>
      <c r="F20" s="88"/>
    </row>
    <row r="22" spans="3:6" ht="17.25">
      <c r="C22" s="86" t="s">
        <v>155</v>
      </c>
      <c r="D22" s="87"/>
      <c r="E22" s="85"/>
      <c r="F22" s="88"/>
    </row>
    <row r="23" spans="2:6" ht="17.25">
      <c r="B23" s="88" t="s">
        <v>154</v>
      </c>
      <c r="C23" s="85" t="s">
        <v>235</v>
      </c>
      <c r="D23" s="85"/>
      <c r="E23" s="85"/>
      <c r="F23" s="88"/>
    </row>
    <row r="24" spans="2:6" ht="17.25">
      <c r="B24" s="88" t="s">
        <v>153</v>
      </c>
      <c r="C24" s="85" t="s">
        <v>234</v>
      </c>
      <c r="D24" s="85"/>
      <c r="E24" s="85"/>
      <c r="F24" s="88"/>
    </row>
    <row r="25" spans="2:6" ht="17.25">
      <c r="B25" s="88" t="s">
        <v>152</v>
      </c>
      <c r="C25" s="85" t="s">
        <v>233</v>
      </c>
      <c r="D25" s="85"/>
      <c r="E25" s="85"/>
      <c r="F25" s="88"/>
    </row>
    <row r="27" spans="2:5" ht="17.25">
      <c r="B27" s="89"/>
      <c r="C27" s="86" t="s">
        <v>150</v>
      </c>
      <c r="D27" s="87"/>
      <c r="E27" s="85"/>
    </row>
    <row r="28" spans="2:6" ht="17.25">
      <c r="B28" s="88" t="s">
        <v>221</v>
      </c>
      <c r="C28" s="85" t="s">
        <v>231</v>
      </c>
      <c r="D28" s="85"/>
      <c r="E28" s="85"/>
      <c r="F28" s="88"/>
    </row>
    <row r="29" spans="2:3" ht="17.25">
      <c r="B29" s="88" t="s">
        <v>219</v>
      </c>
      <c r="C29" s="88" t="s">
        <v>230</v>
      </c>
    </row>
    <row r="31" spans="2:5" ht="17.25" customHeight="1">
      <c r="B31" s="137" t="s">
        <v>223</v>
      </c>
      <c r="C31" s="137"/>
      <c r="D31" s="137"/>
      <c r="E31" s="137"/>
    </row>
    <row r="33" spans="2:5" ht="17.25">
      <c r="B33" s="138" t="s">
        <v>254</v>
      </c>
      <c r="C33" s="129" t="s">
        <v>198</v>
      </c>
      <c r="D33" s="129"/>
      <c r="E33" s="129"/>
    </row>
    <row r="34" spans="2:5" ht="17.25">
      <c r="B34" s="138"/>
      <c r="C34" s="91" t="s">
        <v>230</v>
      </c>
      <c r="D34" s="72">
        <v>77</v>
      </c>
      <c r="E34" s="52" t="s">
        <v>194</v>
      </c>
    </row>
    <row r="35" spans="2:5" ht="17.25">
      <c r="B35" s="138"/>
      <c r="C35" s="91" t="s">
        <v>244</v>
      </c>
      <c r="D35" s="46">
        <v>78</v>
      </c>
      <c r="E35" s="52" t="s">
        <v>195</v>
      </c>
    </row>
    <row r="36" spans="2:5" ht="17.25">
      <c r="B36" s="138"/>
      <c r="C36" s="91" t="s">
        <v>237</v>
      </c>
      <c r="D36" s="46">
        <v>71</v>
      </c>
      <c r="E36" s="52" t="s">
        <v>196</v>
      </c>
    </row>
    <row r="37" spans="2:5" ht="17.25">
      <c r="B37" s="138"/>
      <c r="C37" s="91" t="s">
        <v>251</v>
      </c>
      <c r="D37" s="46">
        <v>69</v>
      </c>
      <c r="E37" s="52" t="s">
        <v>201</v>
      </c>
    </row>
    <row r="38" spans="2:5" ht="17.25">
      <c r="B38" s="138"/>
      <c r="C38" s="71" t="s">
        <v>197</v>
      </c>
      <c r="D38" s="53">
        <f>SUM(D34:D37)</f>
        <v>295</v>
      </c>
      <c r="E38" s="54"/>
    </row>
    <row r="40" spans="2:5" ht="17.25">
      <c r="B40" s="139" t="s">
        <v>253</v>
      </c>
      <c r="C40" s="129" t="s">
        <v>193</v>
      </c>
      <c r="D40" s="129"/>
      <c r="E40" s="129"/>
    </row>
    <row r="41" spans="2:5" ht="17.25">
      <c r="B41" s="139"/>
      <c r="C41" s="91" t="s">
        <v>231</v>
      </c>
      <c r="D41" s="72">
        <v>82</v>
      </c>
      <c r="E41" s="52" t="s">
        <v>194</v>
      </c>
    </row>
    <row r="42" spans="2:5" ht="17.25">
      <c r="B42" s="139"/>
      <c r="C42" s="91" t="s">
        <v>233</v>
      </c>
      <c r="D42" s="46">
        <v>71</v>
      </c>
      <c r="E42" s="52" t="s">
        <v>195</v>
      </c>
    </row>
    <row r="43" spans="2:5" ht="17.25">
      <c r="B43" s="139"/>
      <c r="C43" s="91" t="s">
        <v>236</v>
      </c>
      <c r="D43" s="46">
        <v>67</v>
      </c>
      <c r="E43" s="52" t="s">
        <v>196</v>
      </c>
    </row>
    <row r="44" spans="2:5" ht="17.25">
      <c r="B44" s="139"/>
      <c r="C44" s="91" t="s">
        <v>249</v>
      </c>
      <c r="D44" s="46">
        <v>62</v>
      </c>
      <c r="E44" s="52" t="s">
        <v>201</v>
      </c>
    </row>
    <row r="45" spans="2:5" ht="17.25">
      <c r="B45" s="139"/>
      <c r="C45" s="71" t="s">
        <v>197</v>
      </c>
      <c r="D45" s="53">
        <f>SUM(D41:D44)</f>
        <v>282</v>
      </c>
      <c r="E45" s="54"/>
    </row>
    <row r="48" spans="2:8" ht="28.5">
      <c r="B48" s="136" t="s">
        <v>257</v>
      </c>
      <c r="C48" s="136"/>
      <c r="D48" s="136"/>
      <c r="E48" s="136"/>
      <c r="F48" s="136"/>
      <c r="G48" s="136"/>
      <c r="H48" s="136"/>
    </row>
    <row r="50" spans="2:8" ht="29.25">
      <c r="B50" s="141" t="s">
        <v>258</v>
      </c>
      <c r="C50" s="142"/>
      <c r="D50" s="142"/>
      <c r="E50" s="142"/>
      <c r="F50" s="142"/>
      <c r="G50" s="142"/>
      <c r="H50" s="143"/>
    </row>
    <row r="51" ht="18" thickBot="1"/>
    <row r="52" spans="2:8" ht="18" thickBot="1">
      <c r="B52" s="114" t="s">
        <v>203</v>
      </c>
      <c r="C52" s="115"/>
      <c r="D52" s="115"/>
      <c r="E52" s="115"/>
      <c r="F52" s="115"/>
      <c r="G52" s="115"/>
      <c r="H52" s="116"/>
    </row>
    <row r="53" spans="2:8" ht="17.25">
      <c r="B53" s="117" t="s">
        <v>204</v>
      </c>
      <c r="C53" s="118"/>
      <c r="D53" s="118"/>
      <c r="E53" s="118"/>
      <c r="F53" s="118"/>
      <c r="G53" s="118"/>
      <c r="H53" s="119"/>
    </row>
    <row r="54" spans="2:8" ht="18" thickBot="1">
      <c r="B54" s="120" t="s">
        <v>205</v>
      </c>
      <c r="C54" s="121"/>
      <c r="D54" s="122"/>
      <c r="E54" s="122"/>
      <c r="F54" s="122"/>
      <c r="G54" s="122"/>
      <c r="H54" s="123"/>
    </row>
    <row r="55" spans="2:8" ht="45">
      <c r="B55" s="131" t="s">
        <v>206</v>
      </c>
      <c r="C55" s="133" t="s">
        <v>207</v>
      </c>
      <c r="D55" s="97" t="s">
        <v>208</v>
      </c>
      <c r="E55" s="97" t="s">
        <v>209</v>
      </c>
      <c r="F55" s="97" t="s">
        <v>210</v>
      </c>
      <c r="G55" s="97" t="s">
        <v>211</v>
      </c>
      <c r="H55" s="135" t="s">
        <v>197</v>
      </c>
    </row>
    <row r="56" spans="2:8" ht="17.25">
      <c r="B56" s="132"/>
      <c r="C56" s="134"/>
      <c r="D56" s="97" t="s">
        <v>212</v>
      </c>
      <c r="E56" s="97" t="s">
        <v>213</v>
      </c>
      <c r="F56" s="97" t="s">
        <v>214</v>
      </c>
      <c r="G56" s="97"/>
      <c r="H56" s="135"/>
    </row>
    <row r="57" spans="2:8" ht="17.25">
      <c r="B57" s="93">
        <v>1</v>
      </c>
      <c r="C57" s="94" t="s">
        <v>215</v>
      </c>
      <c r="D57" s="95">
        <v>293</v>
      </c>
      <c r="E57" s="95">
        <v>321</v>
      </c>
      <c r="F57" s="95">
        <v>300</v>
      </c>
      <c r="G57" s="96">
        <v>282</v>
      </c>
      <c r="H57" s="98">
        <f>SUM(D57:G57)</f>
        <v>1196</v>
      </c>
    </row>
    <row r="58" spans="2:8" ht="17.25">
      <c r="B58" s="61">
        <v>2</v>
      </c>
      <c r="C58" s="62" t="s">
        <v>216</v>
      </c>
      <c r="D58" s="63">
        <v>316</v>
      </c>
      <c r="E58" s="63">
        <v>323</v>
      </c>
      <c r="F58" s="63">
        <v>311</v>
      </c>
      <c r="G58" s="64">
        <v>295</v>
      </c>
      <c r="H58" s="99">
        <f>SUM(D58:G58)</f>
        <v>1245</v>
      </c>
    </row>
    <row r="59" spans="2:8" ht="17.25">
      <c r="B59" s="61">
        <v>3</v>
      </c>
      <c r="C59" s="62" t="s">
        <v>217</v>
      </c>
      <c r="D59" s="63">
        <v>303</v>
      </c>
      <c r="E59" s="63">
        <v>332</v>
      </c>
      <c r="F59" s="63">
        <v>337</v>
      </c>
      <c r="G59" s="64">
        <v>322</v>
      </c>
      <c r="H59" s="99">
        <f>SUM(D59:G59)</f>
        <v>1294</v>
      </c>
    </row>
    <row r="60" spans="2:8" ht="18" thickBot="1">
      <c r="B60" s="65">
        <v>4</v>
      </c>
      <c r="C60" s="66" t="s">
        <v>218</v>
      </c>
      <c r="D60" s="67">
        <v>348</v>
      </c>
      <c r="E60" s="67">
        <v>312</v>
      </c>
      <c r="F60" s="67">
        <v>357</v>
      </c>
      <c r="G60" s="68">
        <v>309</v>
      </c>
      <c r="H60" s="100">
        <f>SUM(D60:G60)</f>
        <v>1326</v>
      </c>
    </row>
  </sheetData>
  <sheetProtection/>
  <mergeCells count="14">
    <mergeCell ref="C33:E33"/>
    <mergeCell ref="B40:B45"/>
    <mergeCell ref="C40:E40"/>
    <mergeCell ref="B4:E4"/>
    <mergeCell ref="B55:B56"/>
    <mergeCell ref="C55:C56"/>
    <mergeCell ref="H55:H56"/>
    <mergeCell ref="B50:H50"/>
    <mergeCell ref="B48:H48"/>
    <mergeCell ref="B31:E31"/>
    <mergeCell ref="B52:H52"/>
    <mergeCell ref="B53:H53"/>
    <mergeCell ref="B54:H54"/>
    <mergeCell ref="B33:B38"/>
  </mergeCells>
  <printOptions/>
  <pageMargins left="0.511811024" right="0.511811024" top="0.787401575" bottom="0.787401575" header="0.31496062" footer="0.3149606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ADRIANO</cp:lastModifiedBy>
  <cp:lastPrinted>2022-11-10T21:50:40Z</cp:lastPrinted>
  <dcterms:created xsi:type="dcterms:W3CDTF">2011-06-01T21:09:39Z</dcterms:created>
  <dcterms:modified xsi:type="dcterms:W3CDTF">2022-11-10T21:54:04Z</dcterms:modified>
  <cp:category/>
  <cp:version/>
  <cp:contentType/>
  <cp:contentStatus/>
</cp:coreProperties>
</file>